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G:\Transparencia\2025 Listado TC contratos_convenios y CM\"/>
    </mc:Choice>
  </mc:AlternateContent>
  <xr:revisionPtr revIDLastSave="0" documentId="13_ncr:1_{7DC342CE-2BBD-4F78-B56E-0DCEDA5F4C03}" xr6:coauthVersionLast="47" xr6:coauthVersionMax="47" xr10:uidLastSave="{00000000-0000-0000-0000-000000000000}"/>
  <bookViews>
    <workbookView xWindow="-120" yWindow="-120" windowWidth="29040" windowHeight="15720" xr2:uid="{68AC13F5-FA59-42A2-A31C-78E878F2CDDB}"/>
  </bookViews>
  <sheets>
    <sheet name="CONTRATOS MAYORES" sheetId="1" r:id="rId1"/>
    <sheet name="CONTRATOS MENORES" sheetId="2" r:id="rId2"/>
    <sheet name="CONVENIOS" sheetId="4" r:id="rId3"/>
  </sheets>
  <definedNames>
    <definedName name="_xlnm._FilterDatabase" localSheetId="0" hidden="1">'CONTRATOS MAYORES'!$A$4:$V$33</definedName>
    <definedName name="_xlnm._FilterDatabase" localSheetId="1" hidden="1">'CONTRATOS MENORES'!$A$4:$V$4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 i="1" l="1"/>
  <c r="V6" i="1" s="1"/>
  <c r="K5" i="1"/>
  <c r="U5" i="1"/>
  <c r="V5" i="1" s="1"/>
  <c r="K6" i="1"/>
  <c r="U18" i="1"/>
  <c r="V18" i="1" s="1"/>
  <c r="K30" i="1"/>
  <c r="U30" i="1"/>
  <c r="V30" i="1" s="1"/>
  <c r="U29" i="1"/>
  <c r="V29" i="1" s="1"/>
  <c r="K7" i="1"/>
  <c r="S32" i="1"/>
  <c r="K31" i="1"/>
  <c r="K32" i="1"/>
  <c r="K18" i="1"/>
  <c r="K16" i="1" l="1"/>
  <c r="U16" i="1"/>
  <c r="V16" i="1" s="1"/>
  <c r="U14" i="1"/>
  <c r="V14" i="1" s="1"/>
  <c r="K14" i="1"/>
  <c r="K9" i="1"/>
  <c r="U9" i="1"/>
  <c r="U28" i="1"/>
  <c r="V28" i="1" s="1"/>
  <c r="U32" i="1"/>
  <c r="V32" i="1" s="1"/>
  <c r="S31" i="1"/>
  <c r="U31" i="1" s="1"/>
  <c r="V31" i="1" s="1"/>
  <c r="K28" i="1"/>
  <c r="E7" i="2"/>
  <c r="S7" i="2" s="1"/>
  <c r="U7" i="2" s="1"/>
  <c r="V7" i="2" s="1"/>
  <c r="E6" i="2"/>
  <c r="S6" i="2" s="1"/>
  <c r="U6" i="2" s="1"/>
  <c r="V6" i="2" s="1"/>
  <c r="E5" i="2"/>
  <c r="S5" i="2" s="1"/>
  <c r="K6" i="2"/>
  <c r="K7" i="2"/>
  <c r="K9" i="2"/>
  <c r="U8" i="2"/>
  <c r="V8" i="2" s="1"/>
  <c r="U9" i="2"/>
  <c r="V9" i="2" s="1"/>
  <c r="K5" i="2"/>
  <c r="U25" i="1"/>
  <c r="V25" i="1" s="1"/>
  <c r="K8" i="1"/>
  <c r="K11" i="1"/>
  <c r="K12" i="1"/>
  <c r="K13" i="1"/>
  <c r="K15" i="1"/>
  <c r="K17" i="1"/>
  <c r="K19" i="1"/>
  <c r="K20" i="1"/>
  <c r="K21" i="1"/>
  <c r="K22" i="1"/>
  <c r="K23" i="1"/>
  <c r="K24" i="1"/>
  <c r="K25" i="1"/>
  <c r="K27" i="1"/>
  <c r="S8" i="1"/>
  <c r="U8" i="1" s="1"/>
  <c r="S10" i="1"/>
  <c r="U10" i="1" s="1"/>
  <c r="V10" i="1" s="1"/>
  <c r="S11" i="1"/>
  <c r="U11" i="1" s="1"/>
  <c r="V11" i="1" s="1"/>
  <c r="S12" i="1"/>
  <c r="U12" i="1" s="1"/>
  <c r="V12" i="1" s="1"/>
  <c r="S13" i="1"/>
  <c r="U13" i="1" s="1"/>
  <c r="V13" i="1" s="1"/>
  <c r="S15" i="1"/>
  <c r="U15" i="1" s="1"/>
  <c r="V15" i="1" s="1"/>
  <c r="S17" i="1"/>
  <c r="U17" i="1" s="1"/>
  <c r="V17" i="1" s="1"/>
  <c r="S19" i="1"/>
  <c r="U19" i="1" s="1"/>
  <c r="V19" i="1" s="1"/>
  <c r="S20" i="1"/>
  <c r="U20" i="1" s="1"/>
  <c r="V20" i="1" s="1"/>
  <c r="U21" i="1"/>
  <c r="V21" i="1" s="1"/>
  <c r="S22" i="1"/>
  <c r="U22" i="1" s="1"/>
  <c r="V22" i="1" s="1"/>
  <c r="S23" i="1"/>
  <c r="U23" i="1" s="1"/>
  <c r="S24" i="1"/>
  <c r="U24" i="1" s="1"/>
  <c r="V24" i="1" s="1"/>
  <c r="S26" i="1"/>
  <c r="U26" i="1" s="1"/>
  <c r="V26" i="1" s="1"/>
  <c r="S27" i="1"/>
  <c r="U27" i="1" s="1"/>
  <c r="V27" i="1" s="1"/>
  <c r="U7" i="1"/>
  <c r="V7" i="1" s="1"/>
  <c r="V23" i="1" l="1"/>
  <c r="V9" i="1"/>
  <c r="V8" i="1"/>
  <c r="U5" i="2"/>
  <c r="V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Redondo Mazadiego, David</author>
  </authors>
  <commentList>
    <comment ref="I4" authorId="0" shapeId="0" xr:uid="{673AE0E0-5805-42FC-B143-84EA5899FD2E}">
      <text>
        <r>
          <rPr>
            <b/>
            <sz val="9"/>
            <color indexed="81"/>
            <rFont val="Tahoma"/>
            <family val="2"/>
          </rPr>
          <t>Redondo Mazadiego, David:</t>
        </r>
        <r>
          <rPr>
            <sz val="9"/>
            <color indexed="81"/>
            <rFont val="Tahoma"/>
            <family val="2"/>
          </rPr>
          <t xml:space="preserve">
Coincide con el importe adjudicacion SIN IVA si  el contrato es de 1 año de duracion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Redondo Mazadiego, David</author>
  </authors>
  <commentList>
    <comment ref="I4" authorId="0" shapeId="0" xr:uid="{DD5D50A5-9426-4F3C-974F-26D4C7ABDBD4}">
      <text>
        <r>
          <rPr>
            <b/>
            <sz val="9"/>
            <color indexed="81"/>
            <rFont val="Tahoma"/>
            <family val="2"/>
          </rPr>
          <t>Redondo Mazadiego, David:</t>
        </r>
        <r>
          <rPr>
            <sz val="9"/>
            <color indexed="81"/>
            <rFont val="Tahoma"/>
            <family val="2"/>
          </rPr>
          <t xml:space="preserve">
Coincide con el importe adjudicacion SIN IVA si  el contrato es de 1 año de duracion
</t>
        </r>
      </text>
    </comment>
  </commentList>
</comments>
</file>

<file path=xl/sharedStrings.xml><?xml version="1.0" encoding="utf-8"?>
<sst xmlns="http://schemas.openxmlformats.org/spreadsheetml/2006/main" count="368" uniqueCount="193">
  <si>
    <t>FICO</t>
  </si>
  <si>
    <t>CONTRATOS 2023</t>
  </si>
  <si>
    <t>ACTUALIZADO</t>
  </si>
  <si>
    <t>Nº de Orden</t>
  </si>
  <si>
    <t>Nª Referencia Contrato</t>
  </si>
  <si>
    <t>Legislación</t>
  </si>
  <si>
    <t>Fecha de Adjudicación</t>
  </si>
  <si>
    <t>Fecha Formalización</t>
  </si>
  <si>
    <t>Forma de Tramitación</t>
  </si>
  <si>
    <t>Tipo 
Contrato</t>
  </si>
  <si>
    <t>Nº Lotes</t>
  </si>
  <si>
    <t>Valor Estimado del Contrato</t>
  </si>
  <si>
    <t>Importe adjudicación (SIN IVA )</t>
  </si>
  <si>
    <t>Impuestos</t>
  </si>
  <si>
    <t>Importe adjudicación (CON IVA )</t>
  </si>
  <si>
    <t>Objeto del Contrato</t>
  </si>
  <si>
    <t>S.A.R.A</t>
  </si>
  <si>
    <t>Procedimiento Adjudicacion</t>
  </si>
  <si>
    <t>Valor estimado según pliegos
(IVA excluido)</t>
  </si>
  <si>
    <t>Adjudicatario 
(Razón Social)</t>
  </si>
  <si>
    <t>NIF Adjudicatario</t>
  </si>
  <si>
    <t xml:space="preserve">Inicio </t>
  </si>
  <si>
    <t>Término</t>
  </si>
  <si>
    <t>Plazo de ejecución</t>
  </si>
  <si>
    <t>Meses</t>
  </si>
  <si>
    <t>Ordinaria</t>
  </si>
  <si>
    <t>NO</t>
  </si>
  <si>
    <t>Ley 9/2017</t>
  </si>
  <si>
    <t>G01708064</t>
  </si>
  <si>
    <t>B82627548</t>
  </si>
  <si>
    <t>Uni</t>
  </si>
  <si>
    <t>Contrato menor</t>
  </si>
  <si>
    <t>Procedimiento negociado sin publicidad</t>
  </si>
  <si>
    <t>Procedimiento abierto simplificado</t>
  </si>
  <si>
    <t>Q2876002C</t>
  </si>
  <si>
    <t>Fecha de Formalización</t>
  </si>
  <si>
    <t>NIF Participante</t>
  </si>
  <si>
    <t>Participante (Razón Social)</t>
  </si>
  <si>
    <t>Importe de Convenio</t>
  </si>
  <si>
    <t>Ingreso</t>
  </si>
  <si>
    <t>Nª Referencia Convenio</t>
  </si>
  <si>
    <t>Asociación Empower Parents</t>
  </si>
  <si>
    <t>Exposición Iwan Baan: Moments in Architecture</t>
  </si>
  <si>
    <t>Vitra Design Museum</t>
  </si>
  <si>
    <t>Paredes Pedrosa Arquitectos SLP</t>
  </si>
  <si>
    <t>B82853136</t>
  </si>
  <si>
    <t>La Fábrica Gestión Más Cultura SL</t>
  </si>
  <si>
    <t>Koln Studio SL</t>
  </si>
  <si>
    <t>B88057401</t>
  </si>
  <si>
    <t>Fundación Nantik Lum</t>
  </si>
  <si>
    <t>G83662098</t>
  </si>
  <si>
    <t xml:space="preserve">Edición del catálogo de la exposición "José María García de Paredes" </t>
  </si>
  <si>
    <t>Arquitectura Vica SL</t>
  </si>
  <si>
    <t>B78861564</t>
  </si>
  <si>
    <t>CONT_01/2024_1186</t>
  </si>
  <si>
    <t>Servicio de comunicación integral de la actividad de la Fundación ICO</t>
  </si>
  <si>
    <t>B86879392</t>
  </si>
  <si>
    <t>CONT_04/2024_1185</t>
  </si>
  <si>
    <t>Contrato de arrendamiento para el almacenaje de obras de arte y embalajes de las colecciones ICO</t>
  </si>
  <si>
    <t>TÉCNICA DE TRANSPORTES INTERNACIONALES SAU</t>
  </si>
  <si>
    <t>A46335816</t>
  </si>
  <si>
    <t>CONT_15_2024_1191</t>
  </si>
  <si>
    <t>CONT_17_2024_1196</t>
  </si>
  <si>
    <t>CONT_18_2024_1193</t>
  </si>
  <si>
    <t>CONT_19_2024_1195</t>
  </si>
  <si>
    <t>CONTRATOS 2024</t>
  </si>
  <si>
    <t>Luis Asín Lapique</t>
  </si>
  <si>
    <t>05203198T</t>
  </si>
  <si>
    <t>Universidad de Zaragoza</t>
  </si>
  <si>
    <t>Q5018001G</t>
  </si>
  <si>
    <t>M01/2024</t>
  </si>
  <si>
    <t>Signar Sociedad Cooperativa</t>
  </si>
  <si>
    <t>F-81818437</t>
  </si>
  <si>
    <t>M21/2024</t>
  </si>
  <si>
    <t>SAGARDOY ABOGADOS, SLP</t>
  </si>
  <si>
    <t>B82874199</t>
  </si>
  <si>
    <t>M31/2024</t>
  </si>
  <si>
    <t>CORZÓN, S.L.</t>
  </si>
  <si>
    <t>B-80024672</t>
  </si>
  <si>
    <t>M41/2024</t>
  </si>
  <si>
    <t>Visual Entidad de Gestión de Artistas Plásticos (VEGAP)</t>
  </si>
  <si>
    <t>G79467353</t>
  </si>
  <si>
    <t>M50/2024</t>
  </si>
  <si>
    <t>Red Española del Pacto Mundial de Naciones Unidas</t>
  </si>
  <si>
    <t>G84236371</t>
  </si>
  <si>
    <t>CONT_26_2024</t>
  </si>
  <si>
    <t>CONT_27_2024</t>
  </si>
  <si>
    <t>FELTRERO DIVISION ARTE S.L.</t>
  </si>
  <si>
    <t>B37407004</t>
  </si>
  <si>
    <t>A79527164</t>
  </si>
  <si>
    <t>DESARROLLO, IMPLANTACIÓN Y MANTENIMIENTO DE UNA HERRAMIENTA DE GESTIÓN DE RESERVAS DE LAS ACTIVIDADES DE LA FUNDACIÓN ICO</t>
  </si>
  <si>
    <t>TIQUETEO SPAIN S.L.</t>
  </si>
  <si>
    <t>B66045345</t>
  </si>
  <si>
    <t>SODA COMUNICACIÓN, S.L</t>
  </si>
  <si>
    <t>REALIZACIÓN DE LA CREATIVIDAD GRÁFICA PARA LAS ACTIVIDADES DE LA FUNDACIÓN ICO</t>
  </si>
  <si>
    <t>B83669457</t>
  </si>
  <si>
    <t>HASENKAMP RELOCATION SERVICES, S.L.</t>
  </si>
  <si>
    <t>B86062502</t>
  </si>
  <si>
    <t>TRANSPORTES, EMBALAJES, MONTAJES Y ALMACENAJE (T.E.M.A.), S.A.</t>
  </si>
  <si>
    <t>Ediciones Asimétricas S.L.</t>
  </si>
  <si>
    <t>B85209138</t>
  </si>
  <si>
    <t>Acerca Comunicación Cultural S.L</t>
  </si>
  <si>
    <t>Comisariado y diseño expositivo de la muestra "José María García de Paredes", que se exhibirá en el Descripción Museo ICO entre el 2 de octubre de 2024 y el 12 de enero de 2025.</t>
  </si>
  <si>
    <t xml:space="preserve"> Edición del catálogo de la exposición "Iwan Baan: Moments in Architecture" (Museo ICO, 6 de junio- 8 de septiembre de 2024).</t>
  </si>
  <si>
    <t>Diseño de la identidad visual de la exposición "José María García de Paredes" (Museo ICO, 2 de octubre de 2024- 12 de enero de 2025) y diseño del catálogo de la misma.</t>
  </si>
  <si>
    <t>Servicio de organización, desarrollo y ejecución del servicio de recepción, información y atención al visitante y la realización de visitas comentadas en el Museo ICO.</t>
  </si>
  <si>
    <t>MAGMACULTURA SL</t>
  </si>
  <si>
    <t>B61949764</t>
  </si>
  <si>
    <t xml:space="preserve"> 26/04/2024</t>
  </si>
  <si>
    <t>Procedimiento Abierto</t>
  </si>
  <si>
    <t>Reimpresión del catálogo para la exposición Habitar el agua. La colonización en la España del siglo XX, que tendrá lugar en el Museo ICO (14 de febrero - 12 de mayo de 2024).</t>
  </si>
  <si>
    <t>CONT_09_2024_1188</t>
  </si>
  <si>
    <t>Procedimeinto abierto simplificado</t>
  </si>
  <si>
    <t>Montaje y desmontaje de la exposición de la Fundación ICO "Iwan Baan: Moments in Architecture" (6 de junio - 8 de septiembre)</t>
  </si>
  <si>
    <t>INTERVENTO 2 S.L.</t>
  </si>
  <si>
    <t>B80690910</t>
  </si>
  <si>
    <t xml:space="preserve">CONT_11_2024_1189 </t>
  </si>
  <si>
    <t>Patrocinio  del programa de fomento del emprendimiento juvenil en Formación Profesional y otros, llamado del Programa Avanza Joven, de la Fundación Nantik Lum.</t>
  </si>
  <si>
    <t>CONT_13/2024</t>
  </si>
  <si>
    <t xml:space="preserve"> Elaboración y publicación de los Cuadernos de finanzas sostenibles y economía circular de la Fundación ICO.</t>
  </si>
  <si>
    <t>Analistas Financieros Internacionales, S.A.</t>
  </si>
  <si>
    <t>A78603206</t>
  </si>
  <si>
    <t>Patrocinio para el desarrollo y celebración del IX Encuentro de empresas Multilatinas que tendrá lugar los días 10, 11 y 12 de julio de 2024, en la UIMP, de Santander.</t>
  </si>
  <si>
    <t>CONT_NSP16_2024_1190</t>
  </si>
  <si>
    <t>Fundación Iberoamericana Empresarial</t>
  </si>
  <si>
    <t>G86788486</t>
  </si>
  <si>
    <t>Servicio de transporte de la exposición “José María García Paredes. Espacios de encuentro”, que se inaugurará el 2 de octubre de 2024,</t>
  </si>
  <si>
    <t xml:space="preserve">Servicio de montaje y desmontaje de la exposición José María García Paredes. Espacios de encuentro, que se inaugurará el miércoles 2 de octubre de 2024 a las 14:00 h. y se clausurará el domingo 12 de enero de 2025 </t>
  </si>
  <si>
    <t>Realización de seis vídeos sobre seis auditorios de José María García de Paredes, como parte de la exposición "José María García de Paredes" (Museo ICO, 2/10/24 a 12/01/25).</t>
  </si>
  <si>
    <t xml:space="preserve"> Patrocinio del programa “Mejorando el éxito emprendedor".</t>
  </si>
  <si>
    <t>Fundación Afi - Emilio Ontiveros</t>
  </si>
  <si>
    <t>G82127226</t>
  </si>
  <si>
    <t>CONT_NSP20/2024</t>
  </si>
  <si>
    <t>CONT_NSP21/2024</t>
  </si>
  <si>
    <t>CONT_NSP22/2024</t>
  </si>
  <si>
    <t>CONT_NSP14/2024</t>
  </si>
  <si>
    <t>CONT_NSP12/2024</t>
  </si>
  <si>
    <t>CONT_NSP10/2024</t>
  </si>
  <si>
    <t>CONT_NSP08/2023</t>
  </si>
  <si>
    <t>CONT_NSP07/2024</t>
  </si>
  <si>
    <t>CONT_NSP06/2024</t>
  </si>
  <si>
    <t>CONT_NSP05/2024</t>
  </si>
  <si>
    <t xml:space="preserve">Patrocinio del encuentro "Economía y Economistas españoles, homenaje al profesor Enrique Fuentes Quintana”, Universidad de Zaragoza (17 al 19 de julio de 2024), en la Residencia Universitaria de Jaca (Huesca). </t>
  </si>
  <si>
    <t>CONT_NSP23/2024</t>
  </si>
  <si>
    <t>Patrocinio de la cuarta edición del BARQ- International Film Festival Barcelona.</t>
  </si>
  <si>
    <t>Nihao Films</t>
  </si>
  <si>
    <t>J65802936</t>
  </si>
  <si>
    <t>Servicio de transporte de la exposición La Suite Vollard de Picasso y el grabado en las Colecciones ICO que tendrá lugar en el Museo ICO.</t>
  </si>
  <si>
    <t>Servicio de montaje de la exposición la Suite Vollard de Picasso y el grabado en las Colecciones ICO que tendrá lugar en el Museo ICO.</t>
  </si>
  <si>
    <t>CONT_24_2024_1200</t>
  </si>
  <si>
    <t xml:space="preserve">Servicio de gestión de viajes de la Fundación ICO, F.S.P. </t>
  </si>
  <si>
    <t>NAUTALIA VIAJES, S.L.</t>
  </si>
  <si>
    <t>B86049137</t>
  </si>
  <si>
    <t>Ley 9/2018</t>
  </si>
  <si>
    <t>CONT_NSP25_2024_1199</t>
  </si>
  <si>
    <t>Ley 9/2019</t>
  </si>
  <si>
    <t>Patrocinio de jornadas para las empresas de tamaño intermedio del ecosistema de la iniciativa CRE100DO: Jornada de CEOs, jornada de CFOs, evento anual de mejores prácticas de Empresas de Tamaño Intermedio y jornada para potenciar el crecimiento de las empresas y espacios de networkig.</t>
  </si>
  <si>
    <t>Fundación CRE100DO</t>
  </si>
  <si>
    <t>G88175120</t>
  </si>
  <si>
    <t>Servicio de Interpretación en Lengua de Signos Española (ILSE) de actividades organizadas en torno a las exposiciones del Museo ICO en 2024.</t>
  </si>
  <si>
    <t>Servicio especializado para el asesoramiento jurídico en materia laboral, revisando y resumiendo la normativa aplicable y los términos de la situación actual de los empleados de la Fundación ICO, F.S.P., formulando propuestas de alternativas que, teniendo en cuenta la normativa aplicable a la Fundación, permitan simplificar, estandarizar y mejorar la situación actual.</t>
  </si>
  <si>
    <t>Servicio de enmarcado de 65 obras prestadas por el Museo Nacional Centro de Arte Reina Sofía (MNCARS) para la exposición del Museo ICO José María García de Paredes. Lugares de encuentro.</t>
  </si>
  <si>
    <t>Licencias de derechos de autor para la reproducción de obras en las creatividades gráficas y el catálogo de la exposición del Museo ICO "José María García de Paredes. Espacios de encuentro".</t>
  </si>
  <si>
    <t>Servicio de cobertura fotográfica y de vídeo de tres exposiciones del Museo ICO 2025</t>
  </si>
  <si>
    <t>Julio César Dominguez</t>
  </si>
  <si>
    <t xml:space="preserve"> 52870069S</t>
  </si>
  <si>
    <t>Establecer las bases de la colaboración entre las Partes para la puesta en marcha de la Il Edición del Programa de capacitación: Proveedores Sostenibles</t>
  </si>
  <si>
    <t>CONV_2024_1197</t>
  </si>
  <si>
    <t>Prórroga del Convenio entre el Instituto de Crédito Oficial E.P.E. y la Fundación ICO, en materia de contratación esporádica conjunta</t>
  </si>
  <si>
    <t>CONT_NSP03/2024_1184</t>
  </si>
  <si>
    <t>Convenio entre el Instituto de Crédito Oficial, E.P.E. y la Fundación ICO, para difundir la participación del ICO en actividades de interés general para ambas partes, encaminadas a favorecer la promoción del Arte y la Arquitectura Sostenible con la actividad de conservación y difusión de las colecciones de obras de arte propiedad del Instituto y la actividad expositiva del Museo ICO, y la promoción de la Economía y las Finanzas sostenibles, en línea con las prioridades estratégicas del ICO</t>
  </si>
  <si>
    <t>CONV_2024_BOE 254 21_10_24</t>
  </si>
  <si>
    <t>CONV_2024_BOE 177 23_07_2024</t>
  </si>
  <si>
    <t>S/servicio</t>
  </si>
  <si>
    <t>Instituto de Crédito Oficial, E.P.E.</t>
  </si>
  <si>
    <t>FUNDACIÓN ARQUIA</t>
  </si>
  <si>
    <t>G-59417279</t>
  </si>
  <si>
    <t>Incorporación de la Obra Audiovisual del Cedente a la Filmoteca, así como cualesquiera otros materiales informativos vinculados a dicha Obra Audiovisual, de modo que se permita su acceso y visionado a través de la Plataforma online de la Fundación</t>
  </si>
  <si>
    <t>CONV_2024_1205</t>
  </si>
  <si>
    <t>Por servicio realizado</t>
  </si>
  <si>
    <t>TRANSPORTES, EMBALAJES, MONTAJES Y ALMACENAJE, S.A.  (T.E.M.A., S.A.)</t>
  </si>
  <si>
    <t>NSP01/2025</t>
  </si>
  <si>
    <t>Desarrollo e implementación de 8 jornadas de sensibilización empresarial en materia de finanzas sostenibles, y 2 talleres de formación</t>
  </si>
  <si>
    <t>Negociado sin publicidad</t>
  </si>
  <si>
    <t>Cámara Oficial de Comercio, Industria, Servicios y Navegación de España</t>
  </si>
  <si>
    <t>Pacto Mundial ONU España</t>
  </si>
  <si>
    <t>III edición del “Programa de capacitación: Proveedores Sostenibles" dirigido a las pymes proveedoras de grandes empresas socias de Pacto Mundial de la ONU España, para la capacitación en los ámbitos de los Diez Principios del Pacto Mundial de la ONU y los Objetivos de Desarrollo Sostenible (ODS).</t>
  </si>
  <si>
    <t>Pacto Mundial de la ONU España</t>
  </si>
  <si>
    <t>CONT_NSP02/2025_1202</t>
  </si>
  <si>
    <t>Modificaciones al contrato</t>
  </si>
  <si>
    <t>Q2802216H</t>
  </si>
  <si>
    <t>no corresponde</t>
  </si>
  <si>
    <t>Edición 2024 Empower Parents en el Museo ICO: realización de los servicios de coordinación, formación y desarrollo con familias y adolescentes/jóvenes con autismo, así como mantener la coordinación entre las seis instituciones museísticas que han implantado de forma estable el programa en sus espacios y que están avanzando en la constitución de una red propiamente dicha.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</si>
</sst>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8" x14ac:knownFonts="1">
    <font>
      <sz val="11"/>
      <color theme="1"/>
      <name val="Calibri"/>
      <family val="2"/>
      <scheme val="minor"/>
    </font>
    <font>
      <b/>
      <sz val="10"/>
      <name val="Arial"/>
      <family val="2"/>
    </font>
    <font>
      <b/>
      <sz val="12"/>
      <color theme="0"/>
      <name val="Arial"/>
      <family val="2"/>
    </font>
    <font>
      <b/>
      <sz val="14"/>
      <name val="Arial Narrow"/>
      <family val="2"/>
    </font>
    <font>
      <b/>
      <sz val="9"/>
      <color indexed="81"/>
      <name val="Tahoma"/>
      <family val="2"/>
    </font>
    <font>
      <sz val="9"/>
      <color indexed="81"/>
      <name val="Tahoma"/>
      <family val="2"/>
    </font>
    <font>
      <sz val="8"/>
      <name val="Calibri"/>
      <family val="2"/>
      <scheme val="minor"/>
    </font>
    <font>
      <sz val="12"/>
      <name val="Arial"/>
      <family val="2"/>
    </font>
    <font>
      <sz val="10"/>
      <name val="Arial"/>
      <family val="2"/>
    </font>
    <font>
      <sz val="10"/>
      <name val="Arial"/>
      <family val="2"/>
    </font>
    <font>
      <b/>
      <sz val="12"/>
      <name val="Arial Narrow"/>
      <family val="2"/>
    </font>
    <font>
      <sz val="11"/>
      <color rgb="FFFF0000"/>
      <name val="Calibri"/>
      <family val="2"/>
      <scheme val="minor"/>
    </font>
    <font>
      <sz val="11"/>
      <color theme="1"/>
      <name val="Calibri"/>
      <family val="2"/>
    </font>
    <font>
      <sz val="12"/>
      <color theme="1"/>
      <name val="Arial"/>
      <family val="2"/>
    </font>
    <font>
      <sz val="9"/>
      <color theme="1"/>
      <name val="Calibri"/>
      <family val="2"/>
      <scheme val="minor"/>
    </font>
    <font>
      <b/>
      <sz val="9"/>
      <name val="Arial Narrow"/>
      <family val="2"/>
    </font>
    <font>
      <sz val="11"/>
      <color theme="1"/>
      <name val="Arial"/>
      <family val="2"/>
    </font>
    <font>
      <sz val="10"/>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s>
  <borders count="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3">
    <xf numFmtId="0" fontId="0" fillId="0" borderId="0"/>
    <xf numFmtId="0" fontId="9" fillId="0" borderId="0"/>
    <xf numFmtId="0" fontId="8" fillId="0" borderId="0"/>
  </cellStyleXfs>
  <cellXfs count="71">
    <xf numFmtId="0" fontId="0" fillId="0" borderId="0" xfId="0"/>
    <xf numFmtId="0" fontId="1" fillId="0" borderId="0" xfId="0" applyFont="1"/>
    <xf numFmtId="2" fontId="0" fillId="0" borderId="0" xfId="0" applyNumberFormat="1"/>
    <xf numFmtId="0" fontId="2" fillId="2" borderId="1" xfId="0" applyFont="1" applyFill="1" applyBorder="1" applyAlignment="1">
      <alignment horizontal="center" vertical="center"/>
    </xf>
    <xf numFmtId="14" fontId="2" fillId="2" borderId="2" xfId="0" applyNumberFormat="1" applyFont="1" applyFill="1" applyBorder="1" applyAlignment="1">
      <alignment horizontal="center" vertical="center"/>
    </xf>
    <xf numFmtId="4" fontId="0" fillId="0" borderId="0" xfId="0" applyNumberFormat="1"/>
    <xf numFmtId="0" fontId="3" fillId="3" borderId="3" xfId="0" applyFont="1" applyFill="1" applyBorder="1" applyAlignment="1">
      <alignment horizontal="center" vertical="center" wrapText="1"/>
    </xf>
    <xf numFmtId="0" fontId="7" fillId="0" borderId="3" xfId="0" applyFont="1" applyBorder="1" applyAlignment="1">
      <alignment horizontal="center" vertical="center"/>
    </xf>
    <xf numFmtId="14" fontId="7" fillId="0" borderId="3" xfId="0" quotePrefix="1" applyNumberFormat="1" applyFont="1" applyBorder="1" applyAlignment="1">
      <alignment horizontal="center" vertical="center" wrapText="1"/>
    </xf>
    <xf numFmtId="0" fontId="7" fillId="0" borderId="3" xfId="0" quotePrefix="1" applyFont="1" applyBorder="1" applyAlignment="1">
      <alignment horizontal="center" vertical="center" wrapText="1"/>
    </xf>
    <xf numFmtId="0" fontId="0" fillId="0" borderId="3" xfId="0" applyBorder="1" applyAlignment="1">
      <alignment horizontal="center" vertical="center"/>
    </xf>
    <xf numFmtId="4" fontId="7" fillId="0" borderId="3" xfId="0" applyNumberFormat="1" applyFont="1" applyBorder="1" applyAlignment="1">
      <alignment horizontal="center" vertical="center"/>
    </xf>
    <xf numFmtId="0" fontId="7" fillId="0" borderId="3" xfId="0" applyFont="1" applyBorder="1" applyAlignment="1">
      <alignment horizontal="left" vertical="center" indent="1"/>
    </xf>
    <xf numFmtId="2" fontId="7" fillId="0" borderId="3" xfId="0" applyNumberFormat="1" applyFont="1" applyBorder="1" applyAlignment="1">
      <alignment horizontal="center" vertical="center"/>
    </xf>
    <xf numFmtId="14" fontId="7" fillId="0" borderId="3" xfId="0" applyNumberFormat="1" applyFont="1" applyBorder="1" applyAlignment="1">
      <alignment horizontal="center" vertical="center"/>
    </xf>
    <xf numFmtId="0" fontId="7" fillId="0" borderId="0" xfId="0" applyFont="1"/>
    <xf numFmtId="0" fontId="0" fillId="0" borderId="3" xfId="0" applyBorder="1"/>
    <xf numFmtId="0" fontId="7" fillId="0" borderId="3" xfId="0" applyFont="1" applyBorder="1" applyAlignment="1">
      <alignment horizontal="left" vertical="center" wrapText="1"/>
    </xf>
    <xf numFmtId="0" fontId="9" fillId="0" borderId="0" xfId="1"/>
    <xf numFmtId="0" fontId="10" fillId="3" borderId="4" xfId="1" applyFont="1" applyFill="1" applyBorder="1" applyAlignment="1">
      <alignment horizontal="center" vertical="center" wrapText="1"/>
    </xf>
    <xf numFmtId="0" fontId="10" fillId="3" borderId="5" xfId="1" applyFont="1" applyFill="1" applyBorder="1" applyAlignment="1">
      <alignment horizontal="center" vertical="center" wrapText="1"/>
    </xf>
    <xf numFmtId="2" fontId="7" fillId="0" borderId="3" xfId="0" applyNumberFormat="1" applyFont="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8" fillId="0" borderId="0" xfId="1" applyFont="1"/>
    <xf numFmtId="0" fontId="11" fillId="0" borderId="0" xfId="0" applyFont="1"/>
    <xf numFmtId="0" fontId="7" fillId="4" borderId="3" xfId="0" applyFont="1" applyFill="1" applyBorder="1" applyAlignment="1">
      <alignment horizontal="center" vertical="center"/>
    </xf>
    <xf numFmtId="0" fontId="13" fillId="0" borderId="3" xfId="0" quotePrefix="1" applyFont="1" applyBorder="1" applyAlignment="1">
      <alignment horizontal="center" vertical="center" wrapText="1"/>
    </xf>
    <xf numFmtId="14" fontId="13" fillId="4" borderId="3" xfId="0" quotePrefix="1" applyNumberFormat="1" applyFont="1" applyFill="1" applyBorder="1" applyAlignment="1">
      <alignment horizontal="center" vertical="center" wrapText="1"/>
    </xf>
    <xf numFmtId="4" fontId="13" fillId="4" borderId="3" xfId="0" applyNumberFormat="1" applyFont="1" applyFill="1" applyBorder="1" applyAlignment="1">
      <alignment horizontal="center" vertical="center"/>
    </xf>
    <xf numFmtId="0" fontId="13" fillId="0" borderId="3" xfId="0" quotePrefix="1" applyFont="1" applyBorder="1" applyAlignment="1">
      <alignment horizontal="left" vertical="center" wrapText="1"/>
    </xf>
    <xf numFmtId="0" fontId="13" fillId="0" borderId="3" xfId="0" applyFont="1" applyBorder="1" applyAlignment="1">
      <alignment horizontal="left" vertical="center" wrapText="1"/>
    </xf>
    <xf numFmtId="14" fontId="13" fillId="0" borderId="3" xfId="0" quotePrefix="1" applyNumberFormat="1" applyFont="1" applyBorder="1" applyAlignment="1">
      <alignment horizontal="center" vertical="center" wrapText="1"/>
    </xf>
    <xf numFmtId="0" fontId="0" fillId="0" borderId="3" xfId="0" applyBorder="1" applyAlignment="1">
      <alignment horizontal="center" vertical="center" wrapText="1"/>
    </xf>
    <xf numFmtId="14" fontId="13" fillId="4" borderId="3" xfId="0" applyNumberFormat="1" applyFont="1" applyFill="1" applyBorder="1" applyAlignment="1">
      <alignment horizontal="center" vertical="center"/>
    </xf>
    <xf numFmtId="0" fontId="13" fillId="4" borderId="3" xfId="0" quotePrefix="1" applyFont="1" applyFill="1" applyBorder="1" applyAlignment="1">
      <alignment horizontal="left" vertical="center" wrapText="1"/>
    </xf>
    <xf numFmtId="0" fontId="13" fillId="0" borderId="3" xfId="0" applyFont="1" applyBorder="1" applyAlignment="1">
      <alignment horizontal="center" vertical="center" wrapText="1"/>
    </xf>
    <xf numFmtId="0" fontId="0" fillId="4" borderId="3" xfId="0" applyFill="1" applyBorder="1" applyAlignment="1">
      <alignment horizontal="center" vertical="center"/>
    </xf>
    <xf numFmtId="14" fontId="0" fillId="4" borderId="3" xfId="0" applyNumberFormat="1" applyFill="1" applyBorder="1" applyAlignment="1">
      <alignment horizontal="center" vertical="center"/>
    </xf>
    <xf numFmtId="0" fontId="13" fillId="0" borderId="3" xfId="0" quotePrefix="1" applyFont="1" applyBorder="1" applyAlignment="1">
      <alignment horizontal="left" vertical="top" wrapText="1"/>
    </xf>
    <xf numFmtId="0" fontId="13" fillId="4" borderId="3" xfId="0" quotePrefix="1" applyFont="1" applyFill="1" applyBorder="1" applyAlignment="1">
      <alignment horizontal="center" vertical="center" wrapText="1"/>
    </xf>
    <xf numFmtId="4" fontId="13" fillId="0" borderId="3" xfId="0" applyNumberFormat="1" applyFont="1" applyBorder="1" applyAlignment="1">
      <alignment horizontal="center" vertical="center" wrapText="1"/>
    </xf>
    <xf numFmtId="0" fontId="13" fillId="4" borderId="3" xfId="0" applyFont="1" applyFill="1" applyBorder="1" applyAlignment="1">
      <alignment horizontal="center" vertical="center"/>
    </xf>
    <xf numFmtId="0" fontId="13" fillId="4" borderId="3" xfId="0" applyFont="1" applyFill="1" applyBorder="1" applyAlignment="1">
      <alignment horizontal="left" vertical="center" wrapText="1"/>
    </xf>
    <xf numFmtId="2" fontId="13" fillId="4" borderId="3" xfId="0" applyNumberFormat="1" applyFont="1" applyFill="1" applyBorder="1" applyAlignment="1">
      <alignment horizontal="center" vertical="center"/>
    </xf>
    <xf numFmtId="0" fontId="0" fillId="4" borderId="3" xfId="0" applyFill="1" applyBorder="1" applyAlignment="1">
      <alignment horizontal="center" vertical="center" wrapText="1"/>
    </xf>
    <xf numFmtId="0" fontId="0" fillId="4" borderId="3" xfId="0" applyFill="1" applyBorder="1"/>
    <xf numFmtId="17" fontId="13" fillId="4" borderId="3" xfId="0" quotePrefix="1"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3" xfId="0" applyFont="1" applyFill="1" applyBorder="1" applyAlignment="1">
      <alignment horizontal="left" vertical="center" indent="1"/>
    </xf>
    <xf numFmtId="4" fontId="0" fillId="4" borderId="3" xfId="0" applyNumberFormat="1" applyFill="1" applyBorder="1" applyAlignment="1">
      <alignment horizontal="center" vertical="center"/>
    </xf>
    <xf numFmtId="0" fontId="13" fillId="4" borderId="3" xfId="0" applyFont="1" applyFill="1" applyBorder="1" applyAlignment="1">
      <alignment horizontal="left" vertical="center"/>
    </xf>
    <xf numFmtId="0" fontId="13" fillId="4" borderId="3" xfId="0" quotePrefix="1" applyFont="1" applyFill="1" applyBorder="1" applyAlignment="1">
      <alignment horizontal="left" vertical="top" wrapText="1"/>
    </xf>
    <xf numFmtId="4" fontId="13" fillId="4" borderId="3" xfId="0" applyNumberFormat="1" applyFont="1" applyFill="1" applyBorder="1" applyAlignment="1">
      <alignment horizontal="center" vertical="center" wrapText="1"/>
    </xf>
    <xf numFmtId="0" fontId="13" fillId="4" borderId="3" xfId="0" applyFont="1" applyFill="1" applyBorder="1" applyAlignment="1">
      <alignment horizontal="left" vertical="top" wrapText="1"/>
    </xf>
    <xf numFmtId="0" fontId="0" fillId="4" borderId="0" xfId="0" applyFill="1"/>
    <xf numFmtId="0" fontId="14" fillId="0" borderId="0" xfId="0" applyFont="1"/>
    <xf numFmtId="0" fontId="15" fillId="3" borderId="6" xfId="0" applyFont="1" applyFill="1" applyBorder="1" applyAlignment="1">
      <alignment horizontal="center" vertical="center" wrapText="1"/>
    </xf>
    <xf numFmtId="0" fontId="1" fillId="4" borderId="0" xfId="0" applyFont="1" applyFill="1"/>
    <xf numFmtId="0" fontId="3"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6" fillId="0" borderId="3" xfId="0" quotePrefix="1" applyFont="1" applyBorder="1" applyAlignment="1">
      <alignment horizontal="left" vertical="center" wrapText="1"/>
    </xf>
    <xf numFmtId="0" fontId="0" fillId="0" borderId="3" xfId="0" applyBorder="1" applyAlignment="1">
      <alignment wrapText="1"/>
    </xf>
    <xf numFmtId="14" fontId="13" fillId="0" borderId="3" xfId="0" applyNumberFormat="1" applyFont="1" applyBorder="1" applyAlignment="1">
      <alignment horizontal="center" vertical="center" wrapText="1"/>
    </xf>
    <xf numFmtId="0" fontId="16" fillId="0" borderId="3" xfId="0" quotePrefix="1" applyFont="1" applyBorder="1" applyAlignment="1">
      <alignment horizontal="left" vertical="top" wrapText="1"/>
    </xf>
    <xf numFmtId="0" fontId="17" fillId="0" borderId="3" xfId="1" applyFont="1" applyBorder="1" applyAlignment="1">
      <alignment horizontal="center" vertical="center" wrapText="1"/>
    </xf>
    <xf numFmtId="0" fontId="12" fillId="0" borderId="3" xfId="1" applyFont="1" applyBorder="1" applyAlignment="1">
      <alignment horizontal="center" vertical="top" wrapText="1"/>
    </xf>
    <xf numFmtId="0" fontId="12" fillId="0" borderId="3" xfId="1" applyFont="1" applyBorder="1" applyAlignment="1">
      <alignment horizontal="center" vertical="center" wrapText="1"/>
    </xf>
    <xf numFmtId="8" fontId="17" fillId="0" borderId="3" xfId="1" applyNumberFormat="1" applyFont="1" applyBorder="1" applyAlignment="1">
      <alignment horizontal="center" vertical="center" wrapText="1"/>
    </xf>
    <xf numFmtId="14" fontId="17" fillId="0" borderId="3" xfId="1" applyNumberFormat="1" applyFont="1" applyBorder="1" applyAlignment="1">
      <alignment horizontal="center" vertical="center" wrapText="1"/>
    </xf>
    <xf numFmtId="0" fontId="9" fillId="0" borderId="0" xfId="1" applyAlignment="1">
      <alignment wrapText="1"/>
    </xf>
  </cellXfs>
  <cellStyles count="3">
    <cellStyle name="Normal" xfId="0" builtinId="0"/>
    <cellStyle name="Normal 2" xfId="1" xr:uid="{FFDEEE09-86F7-4046-8C6F-73C2FE405275}"/>
    <cellStyle name="Normal 2 2" xfId="2" xr:uid="{BD53CB20-003F-4656-A8B8-04FC5605DC49}"/>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5B82E-8A13-4990-9251-4F61A9676C47}">
  <dimension ref="A1:W34"/>
  <sheetViews>
    <sheetView tabSelected="1" zoomScale="70" zoomScaleNormal="70" workbookViewId="0">
      <pane xSplit="2" ySplit="4" topLeftCell="C5" activePane="bottomRight" state="frozen"/>
      <selection pane="topRight" activeCell="C1" sqref="C1"/>
      <selection pane="bottomLeft" activeCell="A5" sqref="A5"/>
      <selection pane="bottomRight" activeCell="C6" sqref="C6"/>
    </sheetView>
  </sheetViews>
  <sheetFormatPr baseColWidth="10" defaultColWidth="9.140625" defaultRowHeight="15" x14ac:dyDescent="0.25"/>
  <cols>
    <col min="1" max="1" width="4" hidden="1" customWidth="1"/>
    <col min="2" max="2" width="17.42578125" customWidth="1"/>
    <col min="3" max="3" width="15.28515625" customWidth="1"/>
    <col min="4" max="4" width="19.5703125" customWidth="1"/>
    <col min="5" max="5" width="21.85546875" customWidth="1"/>
    <col min="6" max="6" width="14.28515625" customWidth="1"/>
    <col min="7" max="7" width="9.42578125" customWidth="1"/>
    <col min="8" max="8" width="26.7109375" hidden="1" customWidth="1"/>
    <col min="9" max="11" width="16" customWidth="1"/>
    <col min="12" max="12" width="13.7109375" customWidth="1"/>
    <col min="13" max="13" width="89.7109375" customWidth="1"/>
    <col min="14" max="14" width="9.85546875" customWidth="1"/>
    <col min="15" max="15" width="27.140625" customWidth="1"/>
    <col min="16" max="16" width="0.140625" customWidth="1"/>
    <col min="17" max="17" width="35.140625" customWidth="1"/>
    <col min="18" max="18" width="15.140625" customWidth="1"/>
    <col min="19" max="19" width="19.5703125" customWidth="1"/>
    <col min="20" max="20" width="16.7109375" customWidth="1"/>
    <col min="21" max="21" width="12.140625" customWidth="1"/>
    <col min="22" max="22" width="10.5703125" customWidth="1"/>
    <col min="23" max="23" width="11.7109375" style="56" customWidth="1"/>
  </cols>
  <sheetData>
    <row r="1" spans="1:23" ht="15.75" thickBot="1" x14ac:dyDescent="0.3">
      <c r="A1" s="1" t="s">
        <v>0</v>
      </c>
      <c r="J1" s="2"/>
    </row>
    <row r="2" spans="1:23" ht="16.5" thickBot="1" x14ac:dyDescent="0.3">
      <c r="A2" s="1" t="s">
        <v>65</v>
      </c>
      <c r="E2" s="3" t="s">
        <v>2</v>
      </c>
      <c r="F2" s="4">
        <v>45705</v>
      </c>
      <c r="J2" s="5"/>
    </row>
    <row r="4" spans="1:23" ht="57" customHeight="1" x14ac:dyDescent="0.25">
      <c r="A4" s="6" t="s">
        <v>3</v>
      </c>
      <c r="B4" s="6" t="s">
        <v>4</v>
      </c>
      <c r="C4" s="6" t="s">
        <v>5</v>
      </c>
      <c r="D4" s="6" t="s">
        <v>6</v>
      </c>
      <c r="E4" s="6" t="s">
        <v>7</v>
      </c>
      <c r="F4" s="6" t="s">
        <v>8</v>
      </c>
      <c r="G4" s="6" t="s">
        <v>9</v>
      </c>
      <c r="H4" s="6" t="s">
        <v>10</v>
      </c>
      <c r="I4" s="6" t="s">
        <v>11</v>
      </c>
      <c r="J4" s="6" t="s">
        <v>12</v>
      </c>
      <c r="K4" s="6" t="s">
        <v>13</v>
      </c>
      <c r="L4" s="6" t="s">
        <v>14</v>
      </c>
      <c r="M4" s="6" t="s">
        <v>15</v>
      </c>
      <c r="N4" s="6" t="s">
        <v>16</v>
      </c>
      <c r="O4" s="6" t="s">
        <v>17</v>
      </c>
      <c r="P4" s="6" t="s">
        <v>18</v>
      </c>
      <c r="Q4" s="6" t="s">
        <v>19</v>
      </c>
      <c r="R4" s="6" t="s">
        <v>20</v>
      </c>
      <c r="S4" s="6" t="s">
        <v>21</v>
      </c>
      <c r="T4" s="6" t="s">
        <v>22</v>
      </c>
      <c r="U4" s="6" t="s">
        <v>23</v>
      </c>
      <c r="V4" s="6" t="s">
        <v>24</v>
      </c>
      <c r="W4" s="57" t="s">
        <v>189</v>
      </c>
    </row>
    <row r="5" spans="1:23" s="15" customFormat="1" ht="46.9" customHeight="1" x14ac:dyDescent="0.2">
      <c r="A5" s="26"/>
      <c r="B5" s="40" t="s">
        <v>181</v>
      </c>
      <c r="C5" s="42"/>
      <c r="D5" s="28">
        <v>46009</v>
      </c>
      <c r="E5" s="28">
        <v>45686</v>
      </c>
      <c r="F5" s="42" t="s">
        <v>25</v>
      </c>
      <c r="G5" s="42"/>
      <c r="H5" s="40" t="s">
        <v>184</v>
      </c>
      <c r="I5" s="29">
        <v>63200</v>
      </c>
      <c r="J5" s="29">
        <v>63200</v>
      </c>
      <c r="K5" s="29">
        <f>L5-J5</f>
        <v>16800</v>
      </c>
      <c r="L5" s="29">
        <v>80000</v>
      </c>
      <c r="M5" s="35" t="s">
        <v>182</v>
      </c>
      <c r="N5" s="42" t="s">
        <v>26</v>
      </c>
      <c r="O5" s="43" t="s">
        <v>32</v>
      </c>
      <c r="P5" s="40" t="s">
        <v>183</v>
      </c>
      <c r="Q5" s="40" t="s">
        <v>184</v>
      </c>
      <c r="R5" s="40" t="s">
        <v>190</v>
      </c>
      <c r="S5" s="34">
        <v>45691</v>
      </c>
      <c r="T5" s="34">
        <v>46055</v>
      </c>
      <c r="U5" s="42">
        <f>T5-S5</f>
        <v>364</v>
      </c>
      <c r="V5" s="44">
        <f t="shared" ref="V5:V6" si="0">U5*12/360</f>
        <v>12.133333333333333</v>
      </c>
      <c r="W5" s="56" t="s">
        <v>191</v>
      </c>
    </row>
    <row r="6" spans="1:23" s="15" customFormat="1" ht="46.9" customHeight="1" x14ac:dyDescent="0.2">
      <c r="A6" s="26"/>
      <c r="B6" s="40" t="s">
        <v>188</v>
      </c>
      <c r="C6" s="42" t="s">
        <v>27</v>
      </c>
      <c r="D6" s="28">
        <v>45680</v>
      </c>
      <c r="E6" s="28">
        <v>45685</v>
      </c>
      <c r="F6" s="42" t="s">
        <v>25</v>
      </c>
      <c r="G6" s="42"/>
      <c r="H6" s="40" t="s">
        <v>185</v>
      </c>
      <c r="I6" s="29">
        <v>12396</v>
      </c>
      <c r="J6" s="29">
        <v>12396</v>
      </c>
      <c r="K6" s="29">
        <f>L6-J6</f>
        <v>2603</v>
      </c>
      <c r="L6" s="29">
        <v>14999</v>
      </c>
      <c r="M6" s="52" t="s">
        <v>186</v>
      </c>
      <c r="N6" s="42" t="s">
        <v>26</v>
      </c>
      <c r="O6" s="43" t="s">
        <v>32</v>
      </c>
      <c r="P6" s="40" t="s">
        <v>183</v>
      </c>
      <c r="Q6" s="40" t="s">
        <v>187</v>
      </c>
      <c r="R6" s="40" t="s">
        <v>84</v>
      </c>
      <c r="S6" s="34">
        <v>45685</v>
      </c>
      <c r="T6" s="34">
        <v>46022</v>
      </c>
      <c r="U6" s="42">
        <f>T6-S6</f>
        <v>337</v>
      </c>
      <c r="V6" s="44">
        <f t="shared" si="0"/>
        <v>11.233333333333333</v>
      </c>
      <c r="W6" s="56" t="s">
        <v>191</v>
      </c>
    </row>
    <row r="7" spans="1:23" s="15" customFormat="1" ht="46.9" customHeight="1" x14ac:dyDescent="0.2">
      <c r="A7" s="26"/>
      <c r="B7" s="40" t="s">
        <v>54</v>
      </c>
      <c r="C7" s="42" t="s">
        <v>27</v>
      </c>
      <c r="D7" s="28">
        <v>45359</v>
      </c>
      <c r="E7" s="28">
        <v>45365</v>
      </c>
      <c r="F7" s="42" t="s">
        <v>25</v>
      </c>
      <c r="G7" s="42">
        <v>2</v>
      </c>
      <c r="H7" s="40"/>
      <c r="I7" s="29">
        <v>116668.68</v>
      </c>
      <c r="J7" s="29">
        <v>51240</v>
      </c>
      <c r="K7" s="29">
        <f>L7-J7</f>
        <v>10760.400000000001</v>
      </c>
      <c r="L7" s="29">
        <v>62000.4</v>
      </c>
      <c r="M7" s="35" t="s">
        <v>55</v>
      </c>
      <c r="N7" s="42" t="s">
        <v>26</v>
      </c>
      <c r="O7" s="43" t="s">
        <v>33</v>
      </c>
      <c r="P7" s="40"/>
      <c r="Q7" s="40" t="s">
        <v>101</v>
      </c>
      <c r="R7" s="40" t="s">
        <v>56</v>
      </c>
      <c r="S7" s="34">
        <v>45376</v>
      </c>
      <c r="T7" s="34">
        <v>45740</v>
      </c>
      <c r="U7" s="42">
        <f>T7-S7</f>
        <v>364</v>
      </c>
      <c r="V7" s="44">
        <f t="shared" ref="V7:V32" si="1">U7*12/360</f>
        <v>12.133333333333333</v>
      </c>
      <c r="W7" s="56" t="s">
        <v>191</v>
      </c>
    </row>
    <row r="8" spans="1:23" ht="53.45" customHeight="1" x14ac:dyDescent="0.25">
      <c r="A8" s="26"/>
      <c r="B8" s="40" t="s">
        <v>169</v>
      </c>
      <c r="C8" s="42" t="s">
        <v>27</v>
      </c>
      <c r="D8" s="28">
        <v>45322</v>
      </c>
      <c r="E8" s="28">
        <v>45334</v>
      </c>
      <c r="F8" s="42" t="s">
        <v>25</v>
      </c>
      <c r="G8" s="42">
        <v>2</v>
      </c>
      <c r="H8" s="37"/>
      <c r="I8" s="29">
        <v>50500</v>
      </c>
      <c r="J8" s="29">
        <v>50500</v>
      </c>
      <c r="K8" s="29">
        <f t="shared" ref="K8:K27" si="2">L8-J8</f>
        <v>0</v>
      </c>
      <c r="L8" s="29">
        <v>50500</v>
      </c>
      <c r="M8" s="35" t="s">
        <v>192</v>
      </c>
      <c r="N8" s="42" t="s">
        <v>26</v>
      </c>
      <c r="O8" s="43" t="s">
        <v>32</v>
      </c>
      <c r="P8" s="45"/>
      <c r="Q8" s="40" t="s">
        <v>41</v>
      </c>
      <c r="R8" s="40" t="s">
        <v>28</v>
      </c>
      <c r="S8" s="34">
        <f t="shared" ref="S8:S31" si="3">E8</f>
        <v>45334</v>
      </c>
      <c r="T8" s="28">
        <v>45699</v>
      </c>
      <c r="U8" s="42">
        <f t="shared" ref="U8" si="4">T8-S8</f>
        <v>365</v>
      </c>
      <c r="V8" s="44">
        <f t="shared" si="1"/>
        <v>12.166666666666666</v>
      </c>
      <c r="W8" s="56" t="s">
        <v>191</v>
      </c>
    </row>
    <row r="9" spans="1:23" ht="47.45" customHeight="1" x14ac:dyDescent="0.25">
      <c r="A9" s="26"/>
      <c r="B9" s="40" t="s">
        <v>57</v>
      </c>
      <c r="C9" s="42" t="s">
        <v>27</v>
      </c>
      <c r="D9" s="28"/>
      <c r="E9" s="28">
        <v>45359</v>
      </c>
      <c r="F9" s="42" t="s">
        <v>25</v>
      </c>
      <c r="G9" s="42">
        <v>2</v>
      </c>
      <c r="H9" s="37"/>
      <c r="I9" s="29">
        <v>100000</v>
      </c>
      <c r="J9" s="29">
        <v>18500</v>
      </c>
      <c r="K9" s="29">
        <f>L9-J9</f>
        <v>3885</v>
      </c>
      <c r="L9" s="29">
        <v>22385</v>
      </c>
      <c r="M9" s="35" t="s">
        <v>58</v>
      </c>
      <c r="N9" s="42" t="s">
        <v>26</v>
      </c>
      <c r="O9" s="43" t="s">
        <v>33</v>
      </c>
      <c r="P9" s="45"/>
      <c r="Q9" s="40" t="s">
        <v>59</v>
      </c>
      <c r="R9" s="40" t="s">
        <v>60</v>
      </c>
      <c r="S9" s="34">
        <v>45464</v>
      </c>
      <c r="T9" s="34">
        <v>46193</v>
      </c>
      <c r="U9" s="42">
        <f>T9-S9</f>
        <v>729</v>
      </c>
      <c r="V9" s="44">
        <f t="shared" si="1"/>
        <v>24.3</v>
      </c>
      <c r="W9" s="56" t="s">
        <v>191</v>
      </c>
    </row>
    <row r="10" spans="1:23" s="25" customFormat="1" ht="47.45" customHeight="1" x14ac:dyDescent="0.25">
      <c r="A10" s="26"/>
      <c r="B10" s="40" t="s">
        <v>141</v>
      </c>
      <c r="C10" s="42" t="s">
        <v>27</v>
      </c>
      <c r="D10" s="28">
        <v>45330</v>
      </c>
      <c r="E10" s="28">
        <v>45330</v>
      </c>
      <c r="F10" s="42" t="s">
        <v>25</v>
      </c>
      <c r="G10" s="42">
        <v>2</v>
      </c>
      <c r="H10" s="37"/>
      <c r="I10" s="29">
        <v>0</v>
      </c>
      <c r="J10" s="29">
        <v>0</v>
      </c>
      <c r="K10" s="29">
        <v>0</v>
      </c>
      <c r="L10" s="29">
        <v>0</v>
      </c>
      <c r="M10" s="35" t="s">
        <v>42</v>
      </c>
      <c r="N10" s="42" t="s">
        <v>26</v>
      </c>
      <c r="O10" s="43" t="s">
        <v>32</v>
      </c>
      <c r="P10" s="46"/>
      <c r="Q10" s="40" t="s">
        <v>43</v>
      </c>
      <c r="R10" s="40"/>
      <c r="S10" s="34">
        <f t="shared" si="3"/>
        <v>45330</v>
      </c>
      <c r="T10" s="34"/>
      <c r="U10" s="42">
        <f t="shared" ref="U10:U32" si="5">T10-S10</f>
        <v>-45330</v>
      </c>
      <c r="V10" s="44">
        <f t="shared" si="1"/>
        <v>-1511</v>
      </c>
      <c r="W10" s="56" t="s">
        <v>191</v>
      </c>
    </row>
    <row r="11" spans="1:23" ht="47.45" customHeight="1" x14ac:dyDescent="0.25">
      <c r="A11" s="26"/>
      <c r="B11" s="40" t="s">
        <v>140</v>
      </c>
      <c r="C11" s="42" t="s">
        <v>27</v>
      </c>
      <c r="D11" s="28">
        <v>45322</v>
      </c>
      <c r="E11" s="28">
        <v>45322</v>
      </c>
      <c r="F11" s="42" t="s">
        <v>25</v>
      </c>
      <c r="G11" s="42">
        <v>2</v>
      </c>
      <c r="H11" s="37"/>
      <c r="I11" s="29">
        <v>18181.82</v>
      </c>
      <c r="J11" s="29">
        <v>18181.82</v>
      </c>
      <c r="K11" s="29">
        <f t="shared" si="2"/>
        <v>3818.1800000000003</v>
      </c>
      <c r="L11" s="29">
        <v>22000</v>
      </c>
      <c r="M11" s="35" t="s">
        <v>102</v>
      </c>
      <c r="N11" s="42" t="s">
        <v>26</v>
      </c>
      <c r="O11" s="43" t="s">
        <v>32</v>
      </c>
      <c r="P11" s="46"/>
      <c r="Q11" s="40" t="s">
        <v>44</v>
      </c>
      <c r="R11" s="40" t="s">
        <v>45</v>
      </c>
      <c r="S11" s="34">
        <f t="shared" si="3"/>
        <v>45322</v>
      </c>
      <c r="T11" s="34">
        <v>45687</v>
      </c>
      <c r="U11" s="42">
        <f t="shared" si="5"/>
        <v>365</v>
      </c>
      <c r="V11" s="44">
        <f t="shared" si="1"/>
        <v>12.166666666666666</v>
      </c>
      <c r="W11" s="56" t="s">
        <v>191</v>
      </c>
    </row>
    <row r="12" spans="1:23" ht="47.45" customHeight="1" x14ac:dyDescent="0.25">
      <c r="A12" s="26"/>
      <c r="B12" s="40" t="s">
        <v>139</v>
      </c>
      <c r="C12" s="42" t="s">
        <v>27</v>
      </c>
      <c r="D12" s="28">
        <v>45363</v>
      </c>
      <c r="E12" s="28">
        <v>45365</v>
      </c>
      <c r="F12" s="42" t="s">
        <v>25</v>
      </c>
      <c r="G12" s="42">
        <v>2</v>
      </c>
      <c r="H12" s="37"/>
      <c r="I12" s="29">
        <v>70725.38</v>
      </c>
      <c r="J12" s="29">
        <v>70725.38</v>
      </c>
      <c r="K12" s="29">
        <f t="shared" si="2"/>
        <v>2829.0199999999895</v>
      </c>
      <c r="L12" s="29">
        <v>73554.399999999994</v>
      </c>
      <c r="M12" s="35" t="s">
        <v>103</v>
      </c>
      <c r="N12" s="42" t="s">
        <v>26</v>
      </c>
      <c r="O12" s="43" t="s">
        <v>32</v>
      </c>
      <c r="P12" s="46"/>
      <c r="Q12" s="40" t="s">
        <v>46</v>
      </c>
      <c r="R12" s="40" t="s">
        <v>29</v>
      </c>
      <c r="S12" s="34">
        <f t="shared" si="3"/>
        <v>45365</v>
      </c>
      <c r="T12" s="28">
        <v>45548</v>
      </c>
      <c r="U12" s="42">
        <f t="shared" si="5"/>
        <v>183</v>
      </c>
      <c r="V12" s="44">
        <f t="shared" si="1"/>
        <v>6.1</v>
      </c>
      <c r="W12" s="56" t="s">
        <v>191</v>
      </c>
    </row>
    <row r="13" spans="1:23" ht="47.45" customHeight="1" x14ac:dyDescent="0.25">
      <c r="A13" s="26"/>
      <c r="B13" s="40" t="s">
        <v>138</v>
      </c>
      <c r="C13" s="42" t="s">
        <v>27</v>
      </c>
      <c r="D13" s="28">
        <v>45364</v>
      </c>
      <c r="E13" s="28">
        <v>45364</v>
      </c>
      <c r="F13" s="42" t="s">
        <v>25</v>
      </c>
      <c r="G13" s="42">
        <v>2</v>
      </c>
      <c r="H13" s="37"/>
      <c r="I13" s="29">
        <v>12800</v>
      </c>
      <c r="J13" s="29">
        <v>12800</v>
      </c>
      <c r="K13" s="29">
        <f t="shared" si="2"/>
        <v>2688</v>
      </c>
      <c r="L13" s="29">
        <v>15488</v>
      </c>
      <c r="M13" s="35" t="s">
        <v>104</v>
      </c>
      <c r="N13" s="42" t="s">
        <v>26</v>
      </c>
      <c r="O13" s="43" t="s">
        <v>32</v>
      </c>
      <c r="P13" s="46"/>
      <c r="Q13" s="40" t="s">
        <v>47</v>
      </c>
      <c r="R13" s="40" t="s">
        <v>48</v>
      </c>
      <c r="S13" s="34">
        <f t="shared" si="3"/>
        <v>45364</v>
      </c>
      <c r="T13" s="34">
        <v>45700</v>
      </c>
      <c r="U13" s="42">
        <f t="shared" si="5"/>
        <v>336</v>
      </c>
      <c r="V13" s="44">
        <f t="shared" si="1"/>
        <v>11.2</v>
      </c>
      <c r="W13" s="56" t="s">
        <v>191</v>
      </c>
    </row>
    <row r="14" spans="1:23" ht="47.45" customHeight="1" x14ac:dyDescent="0.25">
      <c r="A14" s="26"/>
      <c r="B14" s="47" t="s">
        <v>111</v>
      </c>
      <c r="C14" s="42" t="s">
        <v>27</v>
      </c>
      <c r="D14" s="34">
        <v>45398</v>
      </c>
      <c r="E14" s="28" t="s">
        <v>108</v>
      </c>
      <c r="F14" s="28"/>
      <c r="G14" s="42"/>
      <c r="H14" s="42"/>
      <c r="I14" s="29">
        <v>195562</v>
      </c>
      <c r="J14" s="29">
        <v>74402.75</v>
      </c>
      <c r="K14" s="29">
        <f t="shared" ref="K14:K19" si="6">L14-J14</f>
        <v>15624.580000000002</v>
      </c>
      <c r="L14" s="29">
        <v>90027.33</v>
      </c>
      <c r="M14" s="35" t="s">
        <v>105</v>
      </c>
      <c r="N14" s="42" t="s">
        <v>26</v>
      </c>
      <c r="O14" s="48" t="s">
        <v>109</v>
      </c>
      <c r="P14" s="49"/>
      <c r="Q14" s="46" t="s">
        <v>106</v>
      </c>
      <c r="R14" s="40" t="s">
        <v>107</v>
      </c>
      <c r="S14" s="28">
        <v>45422</v>
      </c>
      <c r="T14" s="34">
        <v>45786</v>
      </c>
      <c r="U14" s="42">
        <f t="shared" si="5"/>
        <v>364</v>
      </c>
      <c r="V14" s="42">
        <f t="shared" si="1"/>
        <v>12.133333333333333</v>
      </c>
      <c r="W14" s="56" t="s">
        <v>191</v>
      </c>
    </row>
    <row r="15" spans="1:23" ht="47.45" customHeight="1" x14ac:dyDescent="0.25">
      <c r="A15" s="26"/>
      <c r="B15" s="40" t="s">
        <v>137</v>
      </c>
      <c r="C15" s="42" t="s">
        <v>27</v>
      </c>
      <c r="D15" s="28">
        <v>45391</v>
      </c>
      <c r="E15" s="28">
        <v>45391</v>
      </c>
      <c r="F15" s="42" t="s">
        <v>25</v>
      </c>
      <c r="G15" s="42">
        <v>2</v>
      </c>
      <c r="H15" s="37"/>
      <c r="I15" s="29">
        <v>23796.5</v>
      </c>
      <c r="J15" s="29">
        <v>23796.5</v>
      </c>
      <c r="K15" s="29">
        <f t="shared" si="6"/>
        <v>1300.3400000000001</v>
      </c>
      <c r="L15" s="29">
        <v>25096.84</v>
      </c>
      <c r="M15" s="35" t="s">
        <v>110</v>
      </c>
      <c r="N15" s="42" t="s">
        <v>26</v>
      </c>
      <c r="O15" s="43" t="s">
        <v>32</v>
      </c>
      <c r="P15" s="46"/>
      <c r="Q15" s="40" t="s">
        <v>99</v>
      </c>
      <c r="R15" s="40" t="s">
        <v>100</v>
      </c>
      <c r="S15" s="34">
        <f>E15</f>
        <v>45391</v>
      </c>
      <c r="T15" s="28">
        <v>45401</v>
      </c>
      <c r="U15" s="42">
        <f>T15-S15</f>
        <v>10</v>
      </c>
      <c r="V15" s="44">
        <f>U15*12/360</f>
        <v>0.33333333333333331</v>
      </c>
      <c r="W15" s="56" t="s">
        <v>191</v>
      </c>
    </row>
    <row r="16" spans="1:23" ht="47.45" customHeight="1" x14ac:dyDescent="0.25">
      <c r="A16" s="26"/>
      <c r="B16" s="45" t="s">
        <v>116</v>
      </c>
      <c r="C16" s="42" t="s">
        <v>27</v>
      </c>
      <c r="D16" s="38">
        <v>45407</v>
      </c>
      <c r="E16" s="38">
        <v>45411</v>
      </c>
      <c r="F16" s="37"/>
      <c r="G16" s="37"/>
      <c r="H16" s="37"/>
      <c r="I16" s="29">
        <v>100000</v>
      </c>
      <c r="J16" s="50">
        <v>25674.04</v>
      </c>
      <c r="K16" s="50">
        <f t="shared" si="6"/>
        <v>5391.5499999999993</v>
      </c>
      <c r="L16" s="50">
        <v>31065.59</v>
      </c>
      <c r="M16" s="35" t="s">
        <v>113</v>
      </c>
      <c r="N16" s="42" t="s">
        <v>26</v>
      </c>
      <c r="O16" s="45" t="s">
        <v>112</v>
      </c>
      <c r="P16" s="37"/>
      <c r="Q16" s="37" t="s">
        <v>114</v>
      </c>
      <c r="R16" s="37" t="s">
        <v>115</v>
      </c>
      <c r="S16" s="38">
        <v>45411</v>
      </c>
      <c r="T16" s="38">
        <v>45550</v>
      </c>
      <c r="U16" s="42">
        <f>T16-S16</f>
        <v>139</v>
      </c>
      <c r="V16" s="37">
        <f>U16*12/360</f>
        <v>4.6333333333333337</v>
      </c>
      <c r="W16" s="56" t="s">
        <v>191</v>
      </c>
    </row>
    <row r="17" spans="1:23" ht="47.45" customHeight="1" x14ac:dyDescent="0.25">
      <c r="A17" s="26"/>
      <c r="B17" s="40" t="s">
        <v>136</v>
      </c>
      <c r="C17" s="42" t="s">
        <v>27</v>
      </c>
      <c r="D17" s="28">
        <v>45397</v>
      </c>
      <c r="E17" s="28">
        <v>45418</v>
      </c>
      <c r="F17" s="42" t="s">
        <v>25</v>
      </c>
      <c r="G17" s="42">
        <v>2</v>
      </c>
      <c r="H17" s="37"/>
      <c r="I17" s="29">
        <v>24793.39</v>
      </c>
      <c r="J17" s="29">
        <v>24793.39</v>
      </c>
      <c r="K17" s="29">
        <f t="shared" si="6"/>
        <v>5206.6100000000006</v>
      </c>
      <c r="L17" s="29">
        <v>30000</v>
      </c>
      <c r="M17" s="35" t="s">
        <v>117</v>
      </c>
      <c r="N17" s="42" t="s">
        <v>26</v>
      </c>
      <c r="O17" s="43" t="s">
        <v>32</v>
      </c>
      <c r="P17" s="49" t="s">
        <v>32</v>
      </c>
      <c r="Q17" s="40" t="s">
        <v>49</v>
      </c>
      <c r="R17" s="40" t="s">
        <v>50</v>
      </c>
      <c r="S17" s="34">
        <f>E17</f>
        <v>45418</v>
      </c>
      <c r="T17" s="28">
        <v>45783</v>
      </c>
      <c r="U17" s="42">
        <f>T17-S17</f>
        <v>365</v>
      </c>
      <c r="V17" s="44">
        <f>U17*12/360</f>
        <v>12.166666666666666</v>
      </c>
      <c r="W17" s="56" t="s">
        <v>191</v>
      </c>
    </row>
    <row r="18" spans="1:23" ht="47.45" customHeight="1" x14ac:dyDescent="0.25">
      <c r="A18" s="26"/>
      <c r="B18" s="37" t="s">
        <v>118</v>
      </c>
      <c r="C18" s="37"/>
      <c r="D18" s="38">
        <v>45446</v>
      </c>
      <c r="E18" s="38">
        <v>45461</v>
      </c>
      <c r="F18" s="37"/>
      <c r="G18" s="37"/>
      <c r="H18" s="37"/>
      <c r="I18" s="50">
        <v>82644.63</v>
      </c>
      <c r="J18" s="29">
        <v>75620</v>
      </c>
      <c r="K18" s="50">
        <f t="shared" si="6"/>
        <v>15880.199999999997</v>
      </c>
      <c r="L18" s="50">
        <v>91500.2</v>
      </c>
      <c r="M18" s="35" t="s">
        <v>119</v>
      </c>
      <c r="N18" s="42" t="s">
        <v>26</v>
      </c>
      <c r="O18" s="43" t="s">
        <v>33</v>
      </c>
      <c r="P18" s="37"/>
      <c r="Q18" s="45" t="s">
        <v>120</v>
      </c>
      <c r="R18" s="37" t="s">
        <v>121</v>
      </c>
      <c r="S18" s="38">
        <v>45461</v>
      </c>
      <c r="T18" s="38">
        <v>46190</v>
      </c>
      <c r="U18" s="42">
        <f>T18-S18</f>
        <v>729</v>
      </c>
      <c r="V18" s="44">
        <f>U18*12/360</f>
        <v>24.3</v>
      </c>
      <c r="W18" s="56" t="s">
        <v>191</v>
      </c>
    </row>
    <row r="19" spans="1:23" ht="47.45" customHeight="1" x14ac:dyDescent="0.25">
      <c r="A19" s="26"/>
      <c r="B19" s="40" t="s">
        <v>135</v>
      </c>
      <c r="C19" s="42" t="s">
        <v>27</v>
      </c>
      <c r="D19" s="28">
        <v>45391</v>
      </c>
      <c r="E19" s="28">
        <v>45391</v>
      </c>
      <c r="F19" s="42" t="s">
        <v>25</v>
      </c>
      <c r="G19" s="42">
        <v>2</v>
      </c>
      <c r="H19" s="37"/>
      <c r="I19" s="29">
        <v>44200</v>
      </c>
      <c r="J19" s="29">
        <v>44200</v>
      </c>
      <c r="K19" s="29">
        <f t="shared" si="6"/>
        <v>1768</v>
      </c>
      <c r="L19" s="29">
        <v>45968</v>
      </c>
      <c r="M19" s="51" t="s">
        <v>51</v>
      </c>
      <c r="N19" s="42" t="s">
        <v>26</v>
      </c>
      <c r="O19" s="43" t="s">
        <v>32</v>
      </c>
      <c r="P19" s="46"/>
      <c r="Q19" s="42" t="s">
        <v>52</v>
      </c>
      <c r="R19" s="34" t="s">
        <v>53</v>
      </c>
      <c r="S19" s="34">
        <f>E19</f>
        <v>45391</v>
      </c>
      <c r="T19" s="34">
        <v>45573</v>
      </c>
      <c r="U19" s="42">
        <f>T19-S19</f>
        <v>182</v>
      </c>
      <c r="V19" s="44">
        <f>U19*12/360</f>
        <v>6.0666666666666664</v>
      </c>
      <c r="W19" s="56" t="s">
        <v>191</v>
      </c>
    </row>
    <row r="20" spans="1:23" s="15" customFormat="1" ht="49.15" customHeight="1" x14ac:dyDescent="0.2">
      <c r="A20" s="26"/>
      <c r="B20" s="40" t="s">
        <v>61</v>
      </c>
      <c r="C20" s="42" t="s">
        <v>27</v>
      </c>
      <c r="D20" s="34">
        <v>45462</v>
      </c>
      <c r="E20" s="34">
        <v>45464</v>
      </c>
      <c r="F20" s="42" t="s">
        <v>25</v>
      </c>
      <c r="G20" s="42">
        <v>2</v>
      </c>
      <c r="H20" s="40"/>
      <c r="I20" s="29">
        <v>54000</v>
      </c>
      <c r="J20" s="29">
        <v>54000</v>
      </c>
      <c r="K20" s="29">
        <f t="shared" si="2"/>
        <v>-54000</v>
      </c>
      <c r="L20" s="29"/>
      <c r="M20" s="43" t="s">
        <v>90</v>
      </c>
      <c r="N20" s="42" t="s">
        <v>26</v>
      </c>
      <c r="O20" s="43" t="s">
        <v>33</v>
      </c>
      <c r="P20" s="40"/>
      <c r="Q20" s="48" t="s">
        <v>91</v>
      </c>
      <c r="R20" s="34" t="s">
        <v>92</v>
      </c>
      <c r="S20" s="34">
        <f t="shared" si="3"/>
        <v>45464</v>
      </c>
      <c r="T20" s="34">
        <v>46194</v>
      </c>
      <c r="U20" s="42">
        <f t="shared" si="5"/>
        <v>730</v>
      </c>
      <c r="V20" s="44">
        <f t="shared" si="1"/>
        <v>24.333333333333332</v>
      </c>
      <c r="W20" s="56" t="s">
        <v>191</v>
      </c>
    </row>
    <row r="21" spans="1:23" s="15" customFormat="1" ht="49.15" customHeight="1" x14ac:dyDescent="0.2">
      <c r="A21" s="26"/>
      <c r="B21" s="40" t="s">
        <v>123</v>
      </c>
      <c r="C21" s="42" t="s">
        <v>27</v>
      </c>
      <c r="D21" s="28">
        <v>45433</v>
      </c>
      <c r="E21" s="28">
        <v>45440</v>
      </c>
      <c r="F21" s="42" t="s">
        <v>25</v>
      </c>
      <c r="G21" s="42">
        <v>2</v>
      </c>
      <c r="H21" s="37"/>
      <c r="I21" s="29">
        <v>12396.7</v>
      </c>
      <c r="J21" s="29">
        <v>12396.7</v>
      </c>
      <c r="K21" s="29">
        <f t="shared" si="2"/>
        <v>2603.2999999999993</v>
      </c>
      <c r="L21" s="29">
        <v>15000</v>
      </c>
      <c r="M21" s="35" t="s">
        <v>122</v>
      </c>
      <c r="N21" s="42" t="s">
        <v>26</v>
      </c>
      <c r="O21" s="43" t="s">
        <v>32</v>
      </c>
      <c r="P21" s="45"/>
      <c r="Q21" s="40" t="s">
        <v>124</v>
      </c>
      <c r="R21" s="40" t="s">
        <v>125</v>
      </c>
      <c r="S21" s="34">
        <v>45440</v>
      </c>
      <c r="T21" s="34">
        <v>45657</v>
      </c>
      <c r="U21" s="42">
        <f t="shared" si="5"/>
        <v>217</v>
      </c>
      <c r="V21" s="44">
        <f t="shared" si="1"/>
        <v>7.2333333333333334</v>
      </c>
      <c r="W21" s="56" t="s">
        <v>191</v>
      </c>
    </row>
    <row r="22" spans="1:23" ht="47.45" customHeight="1" x14ac:dyDescent="0.25">
      <c r="A22" s="26"/>
      <c r="B22" s="40" t="s">
        <v>62</v>
      </c>
      <c r="C22" s="42" t="s">
        <v>27</v>
      </c>
      <c r="D22" s="28">
        <v>45496</v>
      </c>
      <c r="E22" s="28">
        <v>45496</v>
      </c>
      <c r="F22" s="42" t="s">
        <v>25</v>
      </c>
      <c r="G22" s="42">
        <v>2</v>
      </c>
      <c r="H22" s="37"/>
      <c r="I22" s="29">
        <v>220000</v>
      </c>
      <c r="J22" s="29">
        <v>76345</v>
      </c>
      <c r="K22" s="29">
        <f t="shared" si="2"/>
        <v>16032.449999999997</v>
      </c>
      <c r="L22" s="29">
        <v>92377.45</v>
      </c>
      <c r="M22" s="43" t="s">
        <v>94</v>
      </c>
      <c r="N22" s="42" t="s">
        <v>26</v>
      </c>
      <c r="O22" s="43" t="s">
        <v>33</v>
      </c>
      <c r="P22" s="46"/>
      <c r="Q22" s="42" t="s">
        <v>93</v>
      </c>
      <c r="R22" s="34" t="s">
        <v>95</v>
      </c>
      <c r="S22" s="34">
        <f t="shared" si="3"/>
        <v>45496</v>
      </c>
      <c r="T22" s="28"/>
      <c r="U22" s="42">
        <f t="shared" si="5"/>
        <v>-45496</v>
      </c>
      <c r="V22" s="44">
        <f t="shared" si="1"/>
        <v>-1516.5333333333333</v>
      </c>
      <c r="W22" s="56" t="s">
        <v>191</v>
      </c>
    </row>
    <row r="23" spans="1:23" ht="47.45" customHeight="1" x14ac:dyDescent="0.25">
      <c r="A23" s="26"/>
      <c r="B23" s="40" t="s">
        <v>63</v>
      </c>
      <c r="C23" s="42" t="s">
        <v>27</v>
      </c>
      <c r="D23" s="28">
        <v>45485</v>
      </c>
      <c r="E23" s="28">
        <v>45490</v>
      </c>
      <c r="F23" s="42" t="s">
        <v>25</v>
      </c>
      <c r="G23" s="42">
        <v>2</v>
      </c>
      <c r="H23" s="37"/>
      <c r="I23" s="29">
        <v>60000</v>
      </c>
      <c r="J23" s="29">
        <v>57445</v>
      </c>
      <c r="K23" s="29">
        <f t="shared" si="2"/>
        <v>12063.449999999997</v>
      </c>
      <c r="L23" s="29">
        <v>69508.45</v>
      </c>
      <c r="M23" s="35" t="s">
        <v>126</v>
      </c>
      <c r="N23" s="42" t="s">
        <v>26</v>
      </c>
      <c r="O23" s="43" t="s">
        <v>33</v>
      </c>
      <c r="P23" s="46" t="s">
        <v>30</v>
      </c>
      <c r="Q23" s="40" t="s">
        <v>96</v>
      </c>
      <c r="R23" s="40" t="s">
        <v>97</v>
      </c>
      <c r="S23" s="34">
        <f t="shared" si="3"/>
        <v>45490</v>
      </c>
      <c r="T23" s="28">
        <v>45681</v>
      </c>
      <c r="U23" s="42">
        <f>T23-S23</f>
        <v>191</v>
      </c>
      <c r="V23" s="44">
        <f t="shared" si="1"/>
        <v>6.3666666666666663</v>
      </c>
      <c r="W23" s="56" t="s">
        <v>191</v>
      </c>
    </row>
    <row r="24" spans="1:23" ht="47.45" customHeight="1" x14ac:dyDescent="0.25">
      <c r="A24" s="26"/>
      <c r="B24" s="40" t="s">
        <v>64</v>
      </c>
      <c r="C24" s="42" t="s">
        <v>27</v>
      </c>
      <c r="D24" s="28">
        <v>45488</v>
      </c>
      <c r="E24" s="28">
        <v>45491</v>
      </c>
      <c r="F24" s="42" t="s">
        <v>25</v>
      </c>
      <c r="G24" s="42">
        <v>2</v>
      </c>
      <c r="H24" s="37"/>
      <c r="I24" s="29">
        <v>100000</v>
      </c>
      <c r="J24" s="29">
        <v>75622</v>
      </c>
      <c r="K24" s="29">
        <f t="shared" si="2"/>
        <v>15880.619999999995</v>
      </c>
      <c r="L24" s="29">
        <v>91502.62</v>
      </c>
      <c r="M24" s="52" t="s">
        <v>127</v>
      </c>
      <c r="N24" s="42" t="s">
        <v>26</v>
      </c>
      <c r="O24" s="43" t="s">
        <v>33</v>
      </c>
      <c r="P24" s="46"/>
      <c r="Q24" s="35" t="s">
        <v>98</v>
      </c>
      <c r="R24" s="40" t="s">
        <v>89</v>
      </c>
      <c r="S24" s="34">
        <f t="shared" si="3"/>
        <v>45491</v>
      </c>
      <c r="T24" s="28"/>
      <c r="U24" s="42">
        <f t="shared" si="5"/>
        <v>-45491</v>
      </c>
      <c r="V24" s="44">
        <f t="shared" si="1"/>
        <v>-1516.3666666666666</v>
      </c>
      <c r="W24" s="56" t="s">
        <v>191</v>
      </c>
    </row>
    <row r="25" spans="1:23" ht="47.45" customHeight="1" x14ac:dyDescent="0.25">
      <c r="A25" s="26"/>
      <c r="B25" s="40" t="s">
        <v>132</v>
      </c>
      <c r="C25" s="42" t="s">
        <v>27</v>
      </c>
      <c r="D25" s="28">
        <v>45464</v>
      </c>
      <c r="E25" s="28">
        <v>45464</v>
      </c>
      <c r="F25" s="42" t="s">
        <v>25</v>
      </c>
      <c r="G25" s="42">
        <v>2</v>
      </c>
      <c r="H25" s="37"/>
      <c r="I25" s="29">
        <v>13600</v>
      </c>
      <c r="J25" s="29">
        <v>13600</v>
      </c>
      <c r="K25" s="29">
        <f t="shared" si="2"/>
        <v>2856</v>
      </c>
      <c r="L25" s="29">
        <v>16456</v>
      </c>
      <c r="M25" s="35" t="s">
        <v>128</v>
      </c>
      <c r="N25" s="42" t="s">
        <v>26</v>
      </c>
      <c r="O25" s="43" t="s">
        <v>32</v>
      </c>
      <c r="P25" s="46"/>
      <c r="Q25" s="40" t="s">
        <v>66</v>
      </c>
      <c r="R25" s="40" t="s">
        <v>67</v>
      </c>
      <c r="S25" s="34">
        <v>45436</v>
      </c>
      <c r="T25" s="28">
        <v>45537</v>
      </c>
      <c r="U25" s="42">
        <f t="shared" si="5"/>
        <v>101</v>
      </c>
      <c r="V25" s="44">
        <f t="shared" si="1"/>
        <v>3.3666666666666667</v>
      </c>
      <c r="W25" s="56" t="s">
        <v>191</v>
      </c>
    </row>
    <row r="26" spans="1:23" ht="47.45" customHeight="1" x14ac:dyDescent="0.25">
      <c r="A26" s="26"/>
      <c r="B26" s="40" t="s">
        <v>133</v>
      </c>
      <c r="C26" s="42" t="s">
        <v>27</v>
      </c>
      <c r="D26" s="28">
        <v>45476</v>
      </c>
      <c r="E26" s="28">
        <v>45476</v>
      </c>
      <c r="F26" s="42" t="s">
        <v>25</v>
      </c>
      <c r="G26" s="42">
        <v>2</v>
      </c>
      <c r="H26" s="37"/>
      <c r="I26" s="29">
        <v>50000</v>
      </c>
      <c r="J26" s="29">
        <v>25000</v>
      </c>
      <c r="K26" s="29">
        <v>0</v>
      </c>
      <c r="L26" s="29">
        <v>25000</v>
      </c>
      <c r="M26" s="35" t="s">
        <v>129</v>
      </c>
      <c r="N26" s="42" t="s">
        <v>26</v>
      </c>
      <c r="O26" s="43" t="s">
        <v>32</v>
      </c>
      <c r="P26" s="46"/>
      <c r="Q26" s="40" t="s">
        <v>130</v>
      </c>
      <c r="R26" s="40" t="s">
        <v>131</v>
      </c>
      <c r="S26" s="34">
        <f t="shared" si="3"/>
        <v>45476</v>
      </c>
      <c r="T26" s="28">
        <v>45840</v>
      </c>
      <c r="U26" s="42">
        <f t="shared" si="5"/>
        <v>364</v>
      </c>
      <c r="V26" s="44">
        <f t="shared" si="1"/>
        <v>12.133333333333333</v>
      </c>
      <c r="W26" s="56" t="s">
        <v>191</v>
      </c>
    </row>
    <row r="27" spans="1:23" ht="47.45" customHeight="1" x14ac:dyDescent="0.25">
      <c r="A27" s="26"/>
      <c r="B27" s="40" t="s">
        <v>134</v>
      </c>
      <c r="C27" s="42" t="s">
        <v>27</v>
      </c>
      <c r="D27" s="28">
        <v>45485</v>
      </c>
      <c r="E27" s="28">
        <v>45485</v>
      </c>
      <c r="F27" s="42" t="s">
        <v>25</v>
      </c>
      <c r="G27" s="42">
        <v>2</v>
      </c>
      <c r="H27" s="37"/>
      <c r="I27" s="29">
        <v>3000</v>
      </c>
      <c r="J27" s="29">
        <v>3000</v>
      </c>
      <c r="K27" s="29">
        <f t="shared" si="2"/>
        <v>630</v>
      </c>
      <c r="L27" s="29">
        <v>3630</v>
      </c>
      <c r="M27" s="52" t="s">
        <v>142</v>
      </c>
      <c r="N27" s="42" t="s">
        <v>26</v>
      </c>
      <c r="O27" s="43" t="s">
        <v>32</v>
      </c>
      <c r="P27" s="46"/>
      <c r="Q27" s="40" t="s">
        <v>68</v>
      </c>
      <c r="R27" s="40" t="s">
        <v>69</v>
      </c>
      <c r="S27" s="34">
        <f t="shared" si="3"/>
        <v>45485</v>
      </c>
      <c r="T27" s="28">
        <v>45492</v>
      </c>
      <c r="U27" s="42">
        <f t="shared" si="5"/>
        <v>7</v>
      </c>
      <c r="V27" s="44">
        <f t="shared" si="1"/>
        <v>0.23333333333333334</v>
      </c>
      <c r="W27" s="56" t="s">
        <v>191</v>
      </c>
    </row>
    <row r="28" spans="1:23" ht="47.45" customHeight="1" x14ac:dyDescent="0.25">
      <c r="A28" s="26"/>
      <c r="B28" s="40" t="s">
        <v>143</v>
      </c>
      <c r="C28" s="42" t="s">
        <v>27</v>
      </c>
      <c r="D28" s="28">
        <v>45575</v>
      </c>
      <c r="E28" s="28"/>
      <c r="F28" s="42" t="s">
        <v>25</v>
      </c>
      <c r="G28" s="42">
        <v>2</v>
      </c>
      <c r="H28" s="37"/>
      <c r="I28" s="29">
        <v>6500</v>
      </c>
      <c r="J28" s="29">
        <v>4436</v>
      </c>
      <c r="K28" s="29">
        <f t="shared" ref="K28" si="7">L28-J28</f>
        <v>931.5600000000004</v>
      </c>
      <c r="L28" s="29">
        <v>5367.56</v>
      </c>
      <c r="M28" s="43" t="s">
        <v>144</v>
      </c>
      <c r="N28" s="42" t="s">
        <v>26</v>
      </c>
      <c r="O28" s="43" t="s">
        <v>32</v>
      </c>
      <c r="P28" s="46"/>
      <c r="Q28" s="40" t="s">
        <v>145</v>
      </c>
      <c r="R28" s="34" t="s">
        <v>146</v>
      </c>
      <c r="S28" s="34">
        <v>45576</v>
      </c>
      <c r="T28" s="28">
        <v>45610</v>
      </c>
      <c r="U28" s="42">
        <f t="shared" si="5"/>
        <v>34</v>
      </c>
      <c r="V28" s="44">
        <f t="shared" si="1"/>
        <v>1.1333333333333333</v>
      </c>
      <c r="W28" s="56" t="s">
        <v>191</v>
      </c>
    </row>
    <row r="29" spans="1:23" ht="47.45" customHeight="1" x14ac:dyDescent="0.25">
      <c r="A29" s="26"/>
      <c r="B29" s="40" t="s">
        <v>149</v>
      </c>
      <c r="C29" s="42" t="s">
        <v>153</v>
      </c>
      <c r="D29" s="28">
        <v>45644</v>
      </c>
      <c r="E29" s="28">
        <v>45649</v>
      </c>
      <c r="F29" s="42" t="s">
        <v>25</v>
      </c>
      <c r="G29" s="42"/>
      <c r="H29" s="37"/>
      <c r="I29" s="29">
        <v>99800</v>
      </c>
      <c r="J29" s="53" t="s">
        <v>179</v>
      </c>
      <c r="K29" s="29"/>
      <c r="L29" s="53" t="s">
        <v>179</v>
      </c>
      <c r="M29" s="43" t="s">
        <v>150</v>
      </c>
      <c r="N29" s="42" t="s">
        <v>26</v>
      </c>
      <c r="O29" s="43" t="s">
        <v>33</v>
      </c>
      <c r="P29" s="46"/>
      <c r="Q29" s="40" t="s">
        <v>151</v>
      </c>
      <c r="R29" s="34" t="s">
        <v>152</v>
      </c>
      <c r="S29" s="34">
        <v>45649</v>
      </c>
      <c r="T29" s="28">
        <v>46013</v>
      </c>
      <c r="U29" s="42">
        <f t="shared" si="5"/>
        <v>364</v>
      </c>
      <c r="V29" s="44">
        <f t="shared" si="1"/>
        <v>12.133333333333333</v>
      </c>
      <c r="W29" s="56" t="s">
        <v>191</v>
      </c>
    </row>
    <row r="30" spans="1:23" ht="47.45" customHeight="1" x14ac:dyDescent="0.25">
      <c r="A30" s="26"/>
      <c r="B30" s="40" t="s">
        <v>154</v>
      </c>
      <c r="C30" s="42" t="s">
        <v>155</v>
      </c>
      <c r="D30" s="28">
        <v>45614</v>
      </c>
      <c r="E30" s="28">
        <v>45617</v>
      </c>
      <c r="F30" s="42" t="s">
        <v>25</v>
      </c>
      <c r="G30" s="42"/>
      <c r="H30" s="37"/>
      <c r="I30" s="29">
        <v>30000</v>
      </c>
      <c r="J30" s="29">
        <v>24793.39</v>
      </c>
      <c r="K30" s="29">
        <f>L30-J30</f>
        <v>5206.6100000000006</v>
      </c>
      <c r="L30" s="29">
        <v>30000</v>
      </c>
      <c r="M30" s="54" t="s">
        <v>156</v>
      </c>
      <c r="N30" s="42" t="s">
        <v>26</v>
      </c>
      <c r="O30" s="43" t="s">
        <v>32</v>
      </c>
      <c r="P30" s="46"/>
      <c r="Q30" s="40" t="s">
        <v>157</v>
      </c>
      <c r="R30" s="34" t="s">
        <v>158</v>
      </c>
      <c r="S30" s="34">
        <v>45617</v>
      </c>
      <c r="T30" s="28">
        <v>45981</v>
      </c>
      <c r="U30" s="42">
        <f t="shared" si="5"/>
        <v>364</v>
      </c>
      <c r="V30" s="44">
        <f t="shared" si="1"/>
        <v>12.133333333333333</v>
      </c>
      <c r="W30" s="56" t="s">
        <v>191</v>
      </c>
    </row>
    <row r="31" spans="1:23" ht="47.45" customHeight="1" x14ac:dyDescent="0.25">
      <c r="A31" s="26"/>
      <c r="B31" s="40" t="s">
        <v>85</v>
      </c>
      <c r="C31" s="42" t="s">
        <v>27</v>
      </c>
      <c r="D31" s="28">
        <v>45644</v>
      </c>
      <c r="E31" s="28">
        <v>45646</v>
      </c>
      <c r="F31" s="42" t="s">
        <v>25</v>
      </c>
      <c r="G31" s="42">
        <v>2</v>
      </c>
      <c r="H31" s="37"/>
      <c r="I31" s="29">
        <v>50000</v>
      </c>
      <c r="J31" s="29">
        <v>18165</v>
      </c>
      <c r="K31" s="29">
        <f>L31-J31</f>
        <v>3814.6500000000015</v>
      </c>
      <c r="L31" s="29">
        <v>21979.65</v>
      </c>
      <c r="M31" s="35" t="s">
        <v>147</v>
      </c>
      <c r="N31" s="42" t="s">
        <v>26</v>
      </c>
      <c r="O31" s="43" t="s">
        <v>33</v>
      </c>
      <c r="P31" s="46"/>
      <c r="Q31" s="40" t="s">
        <v>87</v>
      </c>
      <c r="R31" s="40" t="s">
        <v>88</v>
      </c>
      <c r="S31" s="34">
        <f t="shared" si="3"/>
        <v>45646</v>
      </c>
      <c r="T31" s="28">
        <v>45816</v>
      </c>
      <c r="U31" s="42">
        <f t="shared" si="5"/>
        <v>170</v>
      </c>
      <c r="V31" s="44">
        <f t="shared" si="1"/>
        <v>5.666666666666667</v>
      </c>
      <c r="W31" s="56" t="s">
        <v>191</v>
      </c>
    </row>
    <row r="32" spans="1:23" ht="47.45" customHeight="1" x14ac:dyDescent="0.25">
      <c r="A32" s="26"/>
      <c r="B32" s="40" t="s">
        <v>86</v>
      </c>
      <c r="C32" s="42" t="s">
        <v>27</v>
      </c>
      <c r="D32" s="28">
        <v>45644</v>
      </c>
      <c r="E32" s="28">
        <v>45646</v>
      </c>
      <c r="F32" s="42" t="s">
        <v>25</v>
      </c>
      <c r="G32" s="42">
        <v>2</v>
      </c>
      <c r="H32" s="37"/>
      <c r="I32" s="29">
        <v>90000</v>
      </c>
      <c r="J32" s="29">
        <v>39507</v>
      </c>
      <c r="K32" s="29">
        <f>L32-J32</f>
        <v>8296.4700000000012</v>
      </c>
      <c r="L32" s="29">
        <v>47803.47</v>
      </c>
      <c r="M32" s="35" t="s">
        <v>148</v>
      </c>
      <c r="N32" s="42" t="s">
        <v>26</v>
      </c>
      <c r="O32" s="43" t="s">
        <v>33</v>
      </c>
      <c r="P32" s="46"/>
      <c r="Q32" s="40" t="s">
        <v>180</v>
      </c>
      <c r="R32" s="40" t="s">
        <v>89</v>
      </c>
      <c r="S32" s="34">
        <f>E32</f>
        <v>45646</v>
      </c>
      <c r="T32" s="28">
        <v>45795</v>
      </c>
      <c r="U32" s="42">
        <f t="shared" si="5"/>
        <v>149</v>
      </c>
      <c r="V32" s="44">
        <f t="shared" si="1"/>
        <v>4.9666666666666668</v>
      </c>
      <c r="W32" s="56" t="s">
        <v>191</v>
      </c>
    </row>
    <row r="33" spans="1:23" ht="47.45" customHeight="1" x14ac:dyDescent="0.25">
      <c r="A33" s="26"/>
      <c r="B33" s="9"/>
      <c r="C33" s="7"/>
      <c r="D33" s="8"/>
      <c r="E33" s="8"/>
      <c r="F33" s="7"/>
      <c r="G33" s="7"/>
      <c r="H33" s="10"/>
      <c r="I33" s="11"/>
      <c r="J33" s="11"/>
      <c r="K33" s="11"/>
      <c r="L33" s="11"/>
      <c r="M33" s="17"/>
      <c r="N33" s="7"/>
      <c r="O33" s="12"/>
      <c r="P33" s="16"/>
      <c r="Q33" s="9"/>
      <c r="R33" s="14"/>
      <c r="S33" s="14"/>
      <c r="T33" s="8"/>
      <c r="U33" s="7"/>
      <c r="V33" s="13"/>
      <c r="W33" s="56" t="s">
        <v>191</v>
      </c>
    </row>
    <row r="34" spans="1:23" x14ac:dyDescent="0.25">
      <c r="A34" s="26"/>
    </row>
  </sheetData>
  <autoFilter ref="A4:V33" xr:uid="{AF05B82E-8A13-4990-9251-4F61A9676C47}"/>
  <phoneticPr fontId="6"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C464D-AE09-401D-8AA2-8EAE6BDD4571}">
  <dimension ref="A1:W9"/>
  <sheetViews>
    <sheetView topLeftCell="A2" zoomScale="70" zoomScaleNormal="70" workbookViewId="0">
      <pane xSplit="2" ySplit="3" topLeftCell="C5" activePane="bottomRight" state="frozen"/>
      <selection activeCell="A2" sqref="A2"/>
      <selection pane="topRight" activeCell="C2" sqref="C2"/>
      <selection pane="bottomLeft" activeCell="A5" sqref="A5"/>
      <selection pane="bottomRight" activeCell="M9" sqref="M9"/>
    </sheetView>
  </sheetViews>
  <sheetFormatPr baseColWidth="10" defaultColWidth="9.140625" defaultRowHeight="15" x14ac:dyDescent="0.25"/>
  <cols>
    <col min="1" max="1" width="2.5703125" style="55" hidden="1" customWidth="1"/>
    <col min="2" max="6" width="13.28515625" customWidth="1"/>
    <col min="7" max="7" width="7.5703125" customWidth="1"/>
    <col min="8" max="8" width="6.5703125" hidden="1" customWidth="1"/>
    <col min="9" max="12" width="11.140625" customWidth="1"/>
    <col min="13" max="13" width="65.140625" customWidth="1"/>
    <col min="14" max="14" width="19.5703125" hidden="1" customWidth="1"/>
    <col min="15" max="15" width="19.5703125" customWidth="1"/>
    <col min="16" max="16" width="21.28515625" hidden="1" customWidth="1"/>
    <col min="17" max="22" width="21.28515625" customWidth="1"/>
    <col min="23" max="23" width="19.5703125" customWidth="1"/>
  </cols>
  <sheetData>
    <row r="1" spans="1:23" ht="15.75" thickBot="1" x14ac:dyDescent="0.3">
      <c r="A1" s="58" t="s">
        <v>0</v>
      </c>
      <c r="J1" s="2"/>
    </row>
    <row r="2" spans="1:23" ht="16.5" thickBot="1" x14ac:dyDescent="0.3">
      <c r="A2" s="58" t="s">
        <v>1</v>
      </c>
      <c r="E2" s="3" t="s">
        <v>2</v>
      </c>
      <c r="F2" s="4">
        <v>45601</v>
      </c>
      <c r="J2" s="5"/>
    </row>
    <row r="4" spans="1:23" ht="57" customHeight="1" x14ac:dyDescent="0.25">
      <c r="A4" s="59" t="s">
        <v>3</v>
      </c>
      <c r="B4" s="6" t="s">
        <v>4</v>
      </c>
      <c r="C4" s="6" t="s">
        <v>5</v>
      </c>
      <c r="D4" s="6" t="s">
        <v>6</v>
      </c>
      <c r="E4" s="6" t="s">
        <v>7</v>
      </c>
      <c r="F4" s="6" t="s">
        <v>8</v>
      </c>
      <c r="G4" s="6" t="s">
        <v>9</v>
      </c>
      <c r="H4" s="6" t="s">
        <v>10</v>
      </c>
      <c r="I4" s="6" t="s">
        <v>11</v>
      </c>
      <c r="J4" s="6" t="s">
        <v>12</v>
      </c>
      <c r="K4" s="6" t="s">
        <v>13</v>
      </c>
      <c r="L4" s="6" t="s">
        <v>14</v>
      </c>
      <c r="M4" s="6" t="s">
        <v>15</v>
      </c>
      <c r="N4" s="6" t="s">
        <v>16</v>
      </c>
      <c r="O4" s="6" t="s">
        <v>17</v>
      </c>
      <c r="P4" s="6" t="s">
        <v>18</v>
      </c>
      <c r="Q4" s="6" t="s">
        <v>19</v>
      </c>
      <c r="R4" s="6" t="s">
        <v>20</v>
      </c>
      <c r="S4" s="6" t="s">
        <v>21</v>
      </c>
      <c r="T4" s="6" t="s">
        <v>22</v>
      </c>
      <c r="U4" s="6" t="s">
        <v>23</v>
      </c>
      <c r="V4" s="6" t="s">
        <v>24</v>
      </c>
    </row>
    <row r="5" spans="1:23" s="23" customFormat="1" ht="47.45" customHeight="1" x14ac:dyDescent="0.25">
      <c r="A5" s="60"/>
      <c r="B5" s="27" t="s">
        <v>70</v>
      </c>
      <c r="C5" s="36" t="s">
        <v>27</v>
      </c>
      <c r="D5" s="32">
        <v>45313</v>
      </c>
      <c r="E5" s="32">
        <f>D5</f>
        <v>45313</v>
      </c>
      <c r="F5" s="36" t="s">
        <v>25</v>
      </c>
      <c r="G5" s="36">
        <v>2</v>
      </c>
      <c r="H5" s="33"/>
      <c r="I5" s="41">
        <v>5000</v>
      </c>
      <c r="J5" s="41">
        <v>5000</v>
      </c>
      <c r="K5" s="41">
        <f t="shared" ref="K5:K9" si="0">L5-J5</f>
        <v>1050</v>
      </c>
      <c r="L5" s="41">
        <v>6050</v>
      </c>
      <c r="M5" s="61" t="s">
        <v>159</v>
      </c>
      <c r="N5" s="36"/>
      <c r="O5" s="31" t="s">
        <v>31</v>
      </c>
      <c r="P5" s="62"/>
      <c r="Q5" s="27" t="s">
        <v>71</v>
      </c>
      <c r="R5" s="27" t="s">
        <v>72</v>
      </c>
      <c r="S5" s="63">
        <f t="shared" ref="S5:S7" si="1">E5</f>
        <v>45313</v>
      </c>
      <c r="T5" s="32">
        <v>45679</v>
      </c>
      <c r="U5" s="36">
        <f>T5-S5</f>
        <v>366</v>
      </c>
      <c r="V5" s="21">
        <f t="shared" ref="V5:V9" si="2">U5*12/360</f>
        <v>12.2</v>
      </c>
      <c r="W5" s="22"/>
    </row>
    <row r="6" spans="1:23" s="23" customFormat="1" ht="47.45" customHeight="1" x14ac:dyDescent="0.25">
      <c r="A6" s="60"/>
      <c r="B6" s="27" t="s">
        <v>73</v>
      </c>
      <c r="C6" s="36" t="s">
        <v>27</v>
      </c>
      <c r="D6" s="32">
        <v>45429</v>
      </c>
      <c r="E6" s="32">
        <f>D6</f>
        <v>45429</v>
      </c>
      <c r="F6" s="36" t="s">
        <v>25</v>
      </c>
      <c r="G6" s="36">
        <v>2</v>
      </c>
      <c r="H6" s="33"/>
      <c r="I6" s="41"/>
      <c r="J6" s="41">
        <v>9000</v>
      </c>
      <c r="K6" s="41">
        <f t="shared" si="0"/>
        <v>1890</v>
      </c>
      <c r="L6" s="41">
        <v>10890</v>
      </c>
      <c r="M6" s="61" t="s">
        <v>160</v>
      </c>
      <c r="N6" s="36"/>
      <c r="O6" s="31" t="s">
        <v>31</v>
      </c>
      <c r="P6" s="62"/>
      <c r="Q6" s="27" t="s">
        <v>74</v>
      </c>
      <c r="R6" s="27" t="s">
        <v>75</v>
      </c>
      <c r="S6" s="63">
        <f t="shared" si="1"/>
        <v>45429</v>
      </c>
      <c r="T6" s="32">
        <v>45460</v>
      </c>
      <c r="U6" s="36">
        <f t="shared" ref="U6:U9" si="3">T6-S6</f>
        <v>31</v>
      </c>
      <c r="V6" s="21">
        <f t="shared" si="2"/>
        <v>1.0333333333333334</v>
      </c>
      <c r="W6" s="22"/>
    </row>
    <row r="7" spans="1:23" s="23" customFormat="1" ht="47.45" customHeight="1" x14ac:dyDescent="0.25">
      <c r="A7" s="60"/>
      <c r="B7" s="27" t="s">
        <v>76</v>
      </c>
      <c r="C7" s="36" t="s">
        <v>27</v>
      </c>
      <c r="D7" s="32">
        <v>45505</v>
      </c>
      <c r="E7" s="32">
        <f>D7</f>
        <v>45505</v>
      </c>
      <c r="F7" s="36" t="s">
        <v>25</v>
      </c>
      <c r="G7" s="36">
        <v>2</v>
      </c>
      <c r="H7" s="33"/>
      <c r="I7" s="41">
        <v>9450.02</v>
      </c>
      <c r="J7" s="41">
        <v>9450.02</v>
      </c>
      <c r="K7" s="41">
        <f t="shared" si="0"/>
        <v>1984.5</v>
      </c>
      <c r="L7" s="41">
        <v>11434.52</v>
      </c>
      <c r="M7" s="64" t="s">
        <v>161</v>
      </c>
      <c r="N7" s="36"/>
      <c r="O7" s="31" t="s">
        <v>31</v>
      </c>
      <c r="P7" s="62"/>
      <c r="Q7" s="27" t="s">
        <v>77</v>
      </c>
      <c r="R7" s="27" t="s">
        <v>78</v>
      </c>
      <c r="S7" s="63">
        <f t="shared" si="1"/>
        <v>45505</v>
      </c>
      <c r="T7" s="32">
        <v>45597</v>
      </c>
      <c r="U7" s="36">
        <f t="shared" si="3"/>
        <v>92</v>
      </c>
      <c r="V7" s="21">
        <f t="shared" si="2"/>
        <v>3.0666666666666669</v>
      </c>
      <c r="W7" s="22"/>
    </row>
    <row r="8" spans="1:23" s="23" customFormat="1" ht="47.45" customHeight="1" x14ac:dyDescent="0.25">
      <c r="A8" s="60"/>
      <c r="B8" s="27" t="s">
        <v>79</v>
      </c>
      <c r="C8" s="36" t="s">
        <v>27</v>
      </c>
      <c r="D8" s="32">
        <v>45580</v>
      </c>
      <c r="E8" s="32">
        <v>45580</v>
      </c>
      <c r="F8" s="36" t="s">
        <v>25</v>
      </c>
      <c r="G8" s="36">
        <v>2</v>
      </c>
      <c r="H8" s="33"/>
      <c r="I8" s="41">
        <v>8627.6</v>
      </c>
      <c r="J8" s="41">
        <v>8627.6</v>
      </c>
      <c r="K8" s="41">
        <v>1811.79</v>
      </c>
      <c r="L8" s="41">
        <v>10439.39</v>
      </c>
      <c r="M8" s="39" t="s">
        <v>162</v>
      </c>
      <c r="N8" s="36"/>
      <c r="O8" s="31" t="s">
        <v>31</v>
      </c>
      <c r="P8" s="62"/>
      <c r="Q8" s="27" t="s">
        <v>80</v>
      </c>
      <c r="R8" s="27" t="s">
        <v>81</v>
      </c>
      <c r="S8" s="32">
        <v>45580</v>
      </c>
      <c r="T8" s="32">
        <v>46310</v>
      </c>
      <c r="U8" s="36">
        <f t="shared" si="3"/>
        <v>730</v>
      </c>
      <c r="V8" s="21">
        <f t="shared" si="2"/>
        <v>24.333333333333332</v>
      </c>
      <c r="W8" s="22"/>
    </row>
    <row r="9" spans="1:23" s="23" customFormat="1" ht="47.45" customHeight="1" x14ac:dyDescent="0.25">
      <c r="A9" s="60"/>
      <c r="B9" s="27" t="s">
        <v>82</v>
      </c>
      <c r="C9" s="36" t="s">
        <v>27</v>
      </c>
      <c r="D9" s="32">
        <v>45629</v>
      </c>
      <c r="E9" s="32"/>
      <c r="F9" s="36" t="s">
        <v>25</v>
      </c>
      <c r="G9" s="36">
        <v>2</v>
      </c>
      <c r="H9" s="33"/>
      <c r="I9" s="41"/>
      <c r="J9" s="41">
        <v>6450</v>
      </c>
      <c r="K9" s="41">
        <f t="shared" si="0"/>
        <v>1354.5</v>
      </c>
      <c r="L9" s="41">
        <v>7804.5</v>
      </c>
      <c r="M9" s="30" t="s">
        <v>163</v>
      </c>
      <c r="N9" s="36"/>
      <c r="O9" s="31" t="s">
        <v>31</v>
      </c>
      <c r="P9" s="62"/>
      <c r="Q9" s="27" t="s">
        <v>164</v>
      </c>
      <c r="R9" s="27" t="s">
        <v>165</v>
      </c>
      <c r="S9" s="32">
        <v>45629</v>
      </c>
      <c r="T9" s="32">
        <v>45993</v>
      </c>
      <c r="U9" s="36">
        <f t="shared" si="3"/>
        <v>364</v>
      </c>
      <c r="V9" s="21">
        <f t="shared" si="2"/>
        <v>12.133333333333333</v>
      </c>
      <c r="W9" s="22"/>
    </row>
  </sheetData>
  <autoFilter ref="A4:V4" xr:uid="{AF05B82E-8A13-4990-9251-4F61A9676C47}"/>
  <phoneticPr fontId="6"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A092-DE1C-410C-9BB0-E6B768B02005}">
  <dimension ref="A1:I7"/>
  <sheetViews>
    <sheetView showGridLines="0" zoomScale="87" workbookViewId="0">
      <pane xSplit="2" ySplit="1" topLeftCell="C2" activePane="bottomRight" state="frozen"/>
      <selection pane="topRight" activeCell="C1" sqref="C1"/>
      <selection pane="bottomLeft" activeCell="A2" sqref="A2"/>
      <selection pane="bottomRight" activeCell="A2" sqref="A2:XFD5"/>
    </sheetView>
  </sheetViews>
  <sheetFormatPr baseColWidth="10" defaultColWidth="8.85546875" defaultRowHeight="12.75" x14ac:dyDescent="0.2"/>
  <cols>
    <col min="1" max="1" width="6.28515625" style="18" hidden="1" customWidth="1"/>
    <col min="2" max="2" width="24.85546875" style="18" customWidth="1"/>
    <col min="3" max="3" width="87.140625" style="18" customWidth="1"/>
    <col min="4" max="4" width="18" style="18" customWidth="1"/>
    <col min="5" max="5" width="18.42578125" style="18" customWidth="1"/>
    <col min="6" max="6" width="11.7109375" style="18" customWidth="1"/>
    <col min="7" max="7" width="45.7109375" style="18" bestFit="1" customWidth="1"/>
    <col min="8" max="8" width="13.85546875" style="18" customWidth="1"/>
    <col min="9" max="9" width="21.28515625" style="18" customWidth="1"/>
    <col min="10" max="16384" width="8.85546875" style="18"/>
  </cols>
  <sheetData>
    <row r="1" spans="1:9" ht="47.25" x14ac:dyDescent="0.2">
      <c r="A1" s="20" t="s">
        <v>3</v>
      </c>
      <c r="B1" s="20" t="s">
        <v>40</v>
      </c>
      <c r="C1" s="20" t="s">
        <v>15</v>
      </c>
      <c r="D1" s="20" t="s">
        <v>39</v>
      </c>
      <c r="E1" s="20" t="s">
        <v>38</v>
      </c>
      <c r="F1" s="20" t="s">
        <v>13</v>
      </c>
      <c r="G1" s="20" t="s">
        <v>37</v>
      </c>
      <c r="H1" s="20" t="s">
        <v>36</v>
      </c>
      <c r="I1" s="19" t="s">
        <v>35</v>
      </c>
    </row>
    <row r="2" spans="1:9" s="70" customFormat="1" ht="46.15" customHeight="1" x14ac:dyDescent="0.2">
      <c r="A2" s="65"/>
      <c r="B2" s="65" t="s">
        <v>172</v>
      </c>
      <c r="C2" s="66" t="s">
        <v>170</v>
      </c>
      <c r="D2" s="68">
        <v>2820000</v>
      </c>
      <c r="E2" s="68"/>
      <c r="F2" s="68"/>
      <c r="G2" s="65" t="s">
        <v>174</v>
      </c>
      <c r="H2" s="65" t="s">
        <v>34</v>
      </c>
      <c r="I2" s="69">
        <v>45484</v>
      </c>
    </row>
    <row r="3" spans="1:9" s="70" customFormat="1" ht="46.15" customHeight="1" x14ac:dyDescent="0.2">
      <c r="A3" s="65"/>
      <c r="B3" s="65" t="s">
        <v>167</v>
      </c>
      <c r="C3" s="67" t="s">
        <v>166</v>
      </c>
      <c r="D3" s="68"/>
      <c r="E3" s="68">
        <v>0</v>
      </c>
      <c r="F3" s="68">
        <v>0</v>
      </c>
      <c r="G3" s="65" t="s">
        <v>83</v>
      </c>
      <c r="H3" s="65" t="s">
        <v>84</v>
      </c>
      <c r="I3" s="69">
        <v>45335</v>
      </c>
    </row>
    <row r="4" spans="1:9" s="70" customFormat="1" ht="46.15" customHeight="1" x14ac:dyDescent="0.2">
      <c r="A4" s="65"/>
      <c r="B4" s="65" t="s">
        <v>171</v>
      </c>
      <c r="C4" s="67" t="s">
        <v>168</v>
      </c>
      <c r="D4" s="68"/>
      <c r="E4" s="68" t="s">
        <v>173</v>
      </c>
      <c r="F4" s="68"/>
      <c r="G4" s="65" t="s">
        <v>174</v>
      </c>
      <c r="H4" s="65" t="s">
        <v>34</v>
      </c>
      <c r="I4" s="69">
        <v>45575</v>
      </c>
    </row>
    <row r="5" spans="1:9" s="70" customFormat="1" ht="45" x14ac:dyDescent="0.2">
      <c r="A5" s="65"/>
      <c r="B5" s="65" t="s">
        <v>178</v>
      </c>
      <c r="C5" s="67" t="s">
        <v>177</v>
      </c>
      <c r="D5" s="68"/>
      <c r="E5" s="68">
        <v>0</v>
      </c>
      <c r="F5" s="68">
        <v>0</v>
      </c>
      <c r="G5" s="68" t="s">
        <v>175</v>
      </c>
      <c r="H5" s="65" t="s">
        <v>176</v>
      </c>
      <c r="I5" s="69">
        <v>45686</v>
      </c>
    </row>
    <row r="7" spans="1:9" ht="68.25" customHeight="1" x14ac:dyDescent="0.2">
      <c r="C7" s="2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597ede-fdc5-40ba-9438-137cce8cb437" xsi:nil="true"/>
    <lcf76f155ced4ddcb4097134ff3c332f xmlns="703d93a6-4ef3-48e5-881f-301abdbe819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C5744CF637A743BDB6FA24376EDDAD" ma:contentTypeVersion="12" ma:contentTypeDescription="Create a new document." ma:contentTypeScope="" ma:versionID="8581e29346bcac0e6a4866e50ad4a4d6">
  <xsd:schema xmlns:xsd="http://www.w3.org/2001/XMLSchema" xmlns:xs="http://www.w3.org/2001/XMLSchema" xmlns:p="http://schemas.microsoft.com/office/2006/metadata/properties" xmlns:ns2="703d93a6-4ef3-48e5-881f-301abdbe819d" xmlns:ns3="21597ede-fdc5-40ba-9438-137cce8cb437" targetNamespace="http://schemas.microsoft.com/office/2006/metadata/properties" ma:root="true" ma:fieldsID="3267cb4deefa68f2fe74bb6ea4843081" ns2:_="" ns3:_="">
    <xsd:import namespace="703d93a6-4ef3-48e5-881f-301abdbe819d"/>
    <xsd:import namespace="21597ede-fdc5-40ba-9438-137cce8cb43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3d93a6-4ef3-48e5-881f-301abdbe81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597ede-fdc5-40ba-9438-137cce8cb43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4bc084-4197-48c4-ac50-2e9a86c696d8}" ma:internalName="TaxCatchAll" ma:showField="CatchAllData" ma:web="21597ede-fdc5-40ba-9438-137cce8cb4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2CF4D4-680B-4148-8BB2-9452EDC8A974}">
  <ds:schemaRefs>
    <ds:schemaRef ds:uri="http://schemas.microsoft.com/office/2006/metadata/properties"/>
    <ds:schemaRef ds:uri="http://schemas.microsoft.com/office/infopath/2007/PartnerControls"/>
    <ds:schemaRef ds:uri="21597ede-fdc5-40ba-9438-137cce8cb437"/>
    <ds:schemaRef ds:uri="703d93a6-4ef3-48e5-881f-301abdbe819d"/>
  </ds:schemaRefs>
</ds:datastoreItem>
</file>

<file path=customXml/itemProps2.xml><?xml version="1.0" encoding="utf-8"?>
<ds:datastoreItem xmlns:ds="http://schemas.openxmlformats.org/officeDocument/2006/customXml" ds:itemID="{9CF8C13C-F123-43B6-8512-FDD7A0668E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3d93a6-4ef3-48e5-881f-301abdbe819d"/>
    <ds:schemaRef ds:uri="21597ede-fdc5-40ba-9438-137cce8c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00C6B9-4D6F-4A2E-9DCE-17557B51EF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CONTRATOS MAYORES</vt:lpstr>
      <vt:lpstr>CONTRATOS MENORES</vt:lpstr>
      <vt:lpstr>CONVENIOS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Valor Herrador, Diego</dc:creator>
  <cp:lastModifiedBy>Mar Rodriguez Laso</cp:lastModifiedBy>
  <dcterms:created xsi:type="dcterms:W3CDTF">2024-02-15T10:10:28Z</dcterms:created>
  <dcterms:modified xsi:type="dcterms:W3CDTF">2025-02-17T10:15:55Z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2024-02-15T10:10:29Z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6878a603-235c-464d-9eee-ff2604d3ed6f</vt:lpwstr>
  </property>
  <property fmtid="{D5CDD505-2E9C-101B-9397-08002B2CF9AE}" pid="8" name="MSIP_Label_ea60d57e-af5b-4752-ac57-3e4f28ca11dc_ContentBits">
    <vt:lpwstr>0</vt:lpwstr>
  </property>
  <property fmtid="{D5CDD505-2E9C-101B-9397-08002B2CF9AE}" pid="9" name="ContentTypeId">
    <vt:lpwstr>0x01010011C5744CF637A743BDB6FA24376EDDAD</vt:lpwstr>
  </property>
  <property fmtid="{D5CDD505-2E9C-101B-9397-08002B2CF9AE}" pid="10" name="MediaServiceImageTags">
    <vt:lpwstr/>
  </property>
</Properties>
</file>