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G:\Transparencia Web\"/>
    </mc:Choice>
  </mc:AlternateContent>
  <xr:revisionPtr revIDLastSave="0" documentId="8_{3C95C835-A453-4183-BD5F-CBF388F96B37}" xr6:coauthVersionLast="47" xr6:coauthVersionMax="47" xr10:uidLastSave="{00000000-0000-0000-0000-000000000000}"/>
  <bookViews>
    <workbookView xWindow="-120" yWindow="-120" windowWidth="29040" windowHeight="15840" tabRatio="607" xr2:uid="{00000000-000D-0000-FFFF-FFFF00000000}"/>
  </bookViews>
  <sheets>
    <sheet name="Contratos" sheetId="4" r:id="rId1"/>
    <sheet name="Convenios" sheetId="3" r:id="rId2"/>
    <sheet name="Contratos menores" sheetId="2" state="hidden" r:id="rId3"/>
  </sheets>
  <definedNames>
    <definedName name="_xlnm._FilterDatabase" localSheetId="0" hidden="1">Contratos!$A$4:$W$45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4" i="4" l="1"/>
  <c r="V34" i="4" s="1"/>
  <c r="W34" i="4" s="1"/>
  <c r="T35" i="4"/>
  <c r="V35" i="4" s="1"/>
  <c r="W35" i="4" s="1"/>
  <c r="T36" i="4"/>
  <c r="V36" i="4" s="1"/>
  <c r="W36" i="4" s="1"/>
  <c r="T37" i="4"/>
  <c r="V37" i="4" s="1"/>
  <c r="W37" i="4" s="1"/>
  <c r="T38" i="4"/>
  <c r="V38" i="4" s="1"/>
  <c r="W38" i="4" s="1"/>
  <c r="T39" i="4"/>
  <c r="V39" i="4" s="1"/>
  <c r="W39" i="4" s="1"/>
  <c r="T40" i="4"/>
  <c r="V40" i="4" s="1"/>
  <c r="W40" i="4" s="1"/>
  <c r="T41" i="4"/>
  <c r="V41" i="4" s="1"/>
  <c r="W41" i="4" s="1"/>
  <c r="T42" i="4"/>
  <c r="V42" i="4" s="1"/>
  <c r="W42" i="4" s="1"/>
  <c r="T43" i="4"/>
  <c r="V43" i="4" s="1"/>
  <c r="W43" i="4" s="1"/>
  <c r="E9" i="3" l="1"/>
  <c r="K26" i="2" l="1"/>
  <c r="K29" i="2" l="1"/>
  <c r="K18" i="2"/>
  <c r="K14" i="2"/>
  <c r="K10" i="2" l="1"/>
  <c r="K2" i="2"/>
  <c r="T11" i="4"/>
  <c r="V11" i="4" s="1"/>
  <c r="W11" i="4" s="1"/>
  <c r="T12" i="4"/>
  <c r="V12" i="4" s="1"/>
  <c r="W12" i="4" s="1"/>
  <c r="V9" i="4" l="1"/>
  <c r="W9" i="4" s="1"/>
  <c r="T10" i="4"/>
  <c r="V10" i="4" s="1"/>
  <c r="W10" i="4" s="1"/>
  <c r="V8" i="4"/>
  <c r="W8" i="4" s="1"/>
  <c r="T29" i="4" l="1"/>
  <c r="T24" i="4"/>
  <c r="T13" i="4"/>
  <c r="T15" i="4"/>
  <c r="T18" i="4"/>
  <c r="T5" i="4" l="1"/>
  <c r="T6" i="4"/>
  <c r="T7" i="4"/>
  <c r="T16" i="4"/>
  <c r="T17" i="4"/>
  <c r="T19" i="4"/>
  <c r="V19" i="4" s="1"/>
  <c r="W19" i="4" s="1"/>
  <c r="T20" i="4"/>
  <c r="T21" i="4"/>
  <c r="T22" i="4"/>
  <c r="T23" i="4"/>
  <c r="T25" i="4"/>
  <c r="T26" i="4"/>
  <c r="T27" i="4"/>
  <c r="T28" i="4"/>
  <c r="T30" i="4"/>
  <c r="T31" i="4"/>
  <c r="T32" i="4"/>
  <c r="T33" i="4"/>
  <c r="R3" i="2"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2" i="2"/>
  <c r="T3" i="2" l="1"/>
  <c r="U3" i="2" s="1"/>
  <c r="T4" i="2"/>
  <c r="U4" i="2" s="1"/>
  <c r="T5" i="2"/>
  <c r="U5" i="2" s="1"/>
  <c r="T6" i="2"/>
  <c r="U6" i="2" s="1"/>
  <c r="T7" i="2"/>
  <c r="U7" i="2" s="1"/>
  <c r="T8" i="2"/>
  <c r="U8" i="2" s="1"/>
  <c r="T9" i="2"/>
  <c r="U9" i="2" s="1"/>
  <c r="T10" i="2"/>
  <c r="U10" i="2" s="1"/>
  <c r="T11" i="2"/>
  <c r="U11" i="2" s="1"/>
  <c r="T12" i="2"/>
  <c r="U12" i="2" s="1"/>
  <c r="T13" i="2"/>
  <c r="U13" i="2" s="1"/>
  <c r="T14" i="2"/>
  <c r="U14" i="2" s="1"/>
  <c r="T15" i="2"/>
  <c r="U15" i="2" s="1"/>
  <c r="T16" i="2"/>
  <c r="U16" i="2" s="1"/>
  <c r="T17" i="2"/>
  <c r="U17" i="2" s="1"/>
  <c r="T18" i="2"/>
  <c r="U18" i="2" s="1"/>
  <c r="T19" i="2"/>
  <c r="U19" i="2" s="1"/>
  <c r="T20" i="2"/>
  <c r="U20" i="2" s="1"/>
  <c r="T21" i="2"/>
  <c r="U21" i="2" s="1"/>
  <c r="T22" i="2"/>
  <c r="U22" i="2" s="1"/>
  <c r="T23" i="2"/>
  <c r="U23" i="2" s="1"/>
  <c r="T24" i="2"/>
  <c r="U24" i="2" s="1"/>
  <c r="T25" i="2"/>
  <c r="U25" i="2" s="1"/>
  <c r="T26" i="2"/>
  <c r="U26" i="2" s="1"/>
  <c r="T27" i="2"/>
  <c r="U27" i="2" s="1"/>
  <c r="T28" i="2"/>
  <c r="U28" i="2" s="1"/>
  <c r="T29" i="2"/>
  <c r="U29" i="2" s="1"/>
  <c r="T30" i="2"/>
  <c r="U30" i="2" s="1"/>
  <c r="T31" i="2"/>
  <c r="U31" i="2" s="1"/>
  <c r="T32" i="2"/>
  <c r="U32" i="2" s="1"/>
  <c r="T33" i="2"/>
  <c r="U33" i="2" s="1"/>
  <c r="T34" i="2"/>
  <c r="U34" i="2" s="1"/>
  <c r="T35" i="2"/>
  <c r="U35" i="2" s="1"/>
  <c r="T36" i="2"/>
  <c r="U36" i="2" s="1"/>
  <c r="T37" i="2"/>
  <c r="U37" i="2" s="1"/>
  <c r="T38" i="2"/>
  <c r="U38" i="2" s="1"/>
  <c r="T39" i="2"/>
  <c r="U39" i="2" s="1"/>
  <c r="T40" i="2"/>
  <c r="U40" i="2" s="1"/>
  <c r="T41" i="2"/>
  <c r="U41" i="2" s="1"/>
  <c r="T42" i="2"/>
  <c r="U42" i="2" s="1"/>
  <c r="T43" i="2"/>
  <c r="U43" i="2" s="1"/>
  <c r="T44" i="2"/>
  <c r="U44" i="2" s="1"/>
  <c r="T45" i="2"/>
  <c r="U45" i="2" s="1"/>
  <c r="T46" i="2"/>
  <c r="U46" i="2" s="1"/>
  <c r="T47" i="2"/>
  <c r="U47" i="2" s="1"/>
  <c r="T48" i="2"/>
  <c r="U48" i="2" s="1"/>
  <c r="T49" i="2"/>
  <c r="U49" i="2" s="1"/>
  <c r="T50" i="2"/>
  <c r="U50" i="2" s="1"/>
  <c r="T51" i="2"/>
  <c r="U51" i="2" s="1"/>
  <c r="T52" i="2"/>
  <c r="U52" i="2" s="1"/>
  <c r="T53" i="2"/>
  <c r="U53" i="2" s="1"/>
  <c r="T54" i="2"/>
  <c r="U54" i="2" s="1"/>
  <c r="T55" i="2"/>
  <c r="U55" i="2" s="1"/>
  <c r="T56" i="2"/>
  <c r="U56" i="2" s="1"/>
  <c r="T57" i="2"/>
  <c r="U57" i="2" s="1"/>
  <c r="T58" i="2"/>
  <c r="U58" i="2" s="1"/>
  <c r="T59" i="2"/>
  <c r="U59" i="2" s="1"/>
  <c r="T60" i="2"/>
  <c r="U60" i="2" s="1"/>
  <c r="T61" i="2"/>
  <c r="U61" i="2" s="1"/>
  <c r="T62" i="2"/>
  <c r="U62" i="2" s="1"/>
  <c r="T63" i="2"/>
  <c r="U63" i="2" s="1"/>
  <c r="T64" i="2"/>
  <c r="U64" i="2" s="1"/>
  <c r="T65" i="2"/>
  <c r="U65" i="2" s="1"/>
  <c r="T66" i="2"/>
  <c r="U66" i="2" s="1"/>
  <c r="T67" i="2"/>
  <c r="U67" i="2" s="1"/>
  <c r="T68" i="2"/>
  <c r="U68" i="2" s="1"/>
  <c r="T69" i="2"/>
  <c r="U69" i="2" s="1"/>
  <c r="T70" i="2"/>
  <c r="U70" i="2" s="1"/>
  <c r="T71" i="2"/>
  <c r="U71" i="2" s="1"/>
  <c r="T72" i="2"/>
  <c r="U72" i="2" s="1"/>
  <c r="T73" i="2"/>
  <c r="U73" i="2" s="1"/>
  <c r="T74" i="2"/>
  <c r="U74" i="2" s="1"/>
  <c r="T75" i="2"/>
  <c r="U75" i="2" s="1"/>
  <c r="T76" i="2"/>
  <c r="U76" i="2" s="1"/>
  <c r="T77" i="2"/>
  <c r="U77" i="2" s="1"/>
  <c r="T78" i="2"/>
  <c r="U78" i="2" s="1"/>
  <c r="T79" i="2"/>
  <c r="U79" i="2" s="1"/>
  <c r="T2" i="2"/>
  <c r="U2" i="2" s="1"/>
  <c r="V15" i="4" l="1"/>
  <c r="W15" i="4" s="1"/>
  <c r="V14" i="4"/>
  <c r="W14" i="4" s="1"/>
  <c r="V33" i="4" l="1"/>
  <c r="W33" i="4" s="1"/>
  <c r="V32" i="4"/>
  <c r="W32" i="4" s="1"/>
  <c r="V31" i="4"/>
  <c r="W31" i="4" s="1"/>
  <c r="V30" i="4"/>
  <c r="W30" i="4" s="1"/>
  <c r="V29" i="4"/>
  <c r="W29" i="4" s="1"/>
  <c r="V28" i="4"/>
  <c r="W28" i="4" s="1"/>
  <c r="V27" i="4"/>
  <c r="W27" i="4" s="1"/>
  <c r="V26" i="4"/>
  <c r="W26" i="4" s="1"/>
  <c r="V25" i="4"/>
  <c r="W25" i="4" s="1"/>
  <c r="V24" i="4"/>
  <c r="W24" i="4" s="1"/>
  <c r="V23" i="4"/>
  <c r="W23" i="4" s="1"/>
  <c r="V22" i="4"/>
  <c r="W22" i="4" s="1"/>
  <c r="V21" i="4"/>
  <c r="W21" i="4" s="1"/>
  <c r="V20" i="4"/>
  <c r="W20" i="4" s="1"/>
  <c r="V18" i="4"/>
  <c r="W18" i="4" s="1"/>
  <c r="V17" i="4"/>
  <c r="W17" i="4" s="1"/>
  <c r="V16" i="4"/>
  <c r="W16" i="4" s="1"/>
  <c r="V13" i="4"/>
  <c r="W13" i="4" s="1"/>
  <c r="V7" i="4"/>
  <c r="W7" i="4" s="1"/>
  <c r="V6" i="4"/>
  <c r="W6" i="4" s="1"/>
  <c r="V5" i="4"/>
  <c r="W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I4" authorId="0" shapeId="0" xr:uid="{88B3E32B-00D9-4AAE-B921-50715135B7EF}">
      <text>
        <r>
          <rPr>
            <b/>
            <sz val="9"/>
            <color indexed="81"/>
            <rFont val="Tahoma"/>
            <charset val="1"/>
          </rPr>
          <t>Redondo Mazadiego, David:</t>
        </r>
        <r>
          <rPr>
            <sz val="9"/>
            <color indexed="81"/>
            <rFont val="Tahoma"/>
            <charset val="1"/>
          </rPr>
          <t xml:space="preserve">
Coincide con el importe adjudicacion SIN IVA si  el contrato es de 1 año de duracion
</t>
        </r>
      </text>
    </comment>
    <comment ref="K7" authorId="0" shapeId="0" xr:uid="{C77E19EC-AEA8-4C04-AEB4-26BBCB36AABD}">
      <text>
        <r>
          <rPr>
            <b/>
            <sz val="9"/>
            <color indexed="81"/>
            <rFont val="Tahoma"/>
            <family val="2"/>
          </rPr>
          <t>Redondo Mazadiego, David:</t>
        </r>
        <r>
          <rPr>
            <sz val="9"/>
            <color indexed="81"/>
            <rFont val="Tahoma"/>
            <family val="2"/>
          </rPr>
          <t xml:space="preserve">
EXENTO IVA porque la contratista está exento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E2" authorId="0" shapeId="0" xr:uid="{E75153D2-1A9B-4ED0-A2C6-E20AAF418182}">
      <text>
        <r>
          <rPr>
            <b/>
            <sz val="9"/>
            <color indexed="81"/>
            <rFont val="Tahoma"/>
            <family val="2"/>
          </rPr>
          <t>Redondo Mazadiego, David:</t>
        </r>
        <r>
          <rPr>
            <sz val="9"/>
            <color indexed="81"/>
            <rFont val="Tahoma"/>
            <family val="2"/>
          </rPr>
          <t xml:space="preserve">
20.000 FICO
20.000 FEF
</t>
        </r>
      </text>
    </comment>
    <comment ref="E4" authorId="0" shapeId="0" xr:uid="{ED6D6D46-AC70-4C8F-A3F2-A20ED038A863}">
      <text>
        <r>
          <rPr>
            <b/>
            <sz val="9"/>
            <color indexed="81"/>
            <rFont val="Tahoma"/>
            <family val="2"/>
          </rPr>
          <t>Redondo Mazadiego, David:</t>
        </r>
        <r>
          <rPr>
            <sz val="9"/>
            <color indexed="81"/>
            <rFont val="Tahoma"/>
            <family val="2"/>
          </rPr>
          <t xml:space="preserve">
IVA INCLUIDO
</t>
        </r>
      </text>
    </comment>
    <comment ref="E5" authorId="0" shapeId="0" xr:uid="{79552421-C1AF-4EB5-A659-4A3FA0B41382}">
      <text>
        <r>
          <rPr>
            <b/>
            <sz val="9"/>
            <color indexed="81"/>
            <rFont val="Tahoma"/>
            <family val="2"/>
          </rPr>
          <t>Redondo Mazadiego, David:</t>
        </r>
        <r>
          <rPr>
            <sz val="9"/>
            <color indexed="81"/>
            <rFont val="Tahoma"/>
            <family val="2"/>
          </rPr>
          <t xml:space="preserve">
4 clausula
</t>
        </r>
      </text>
    </comment>
    <comment ref="D6" authorId="0" shapeId="0" xr:uid="{A53AB1B3-0FFC-4F51-9DA9-2F4DA01BBEB2}">
      <text>
        <r>
          <rPr>
            <b/>
            <sz val="9"/>
            <color indexed="81"/>
            <rFont val="Tahoma"/>
            <family val="2"/>
          </rPr>
          <t>Redondo Mazadiego, David:</t>
        </r>
        <r>
          <rPr>
            <sz val="9"/>
            <color indexed="81"/>
            <rFont val="Tahoma"/>
            <family val="2"/>
          </rPr>
          <t xml:space="preserve">
60.000 1 año€
60.000 2 año
IVA INCLUIDO
</t>
        </r>
      </text>
    </comment>
    <comment ref="E7" authorId="0" shapeId="0" xr:uid="{50B20877-F789-4D90-AF46-A8ACBBDAA215}">
      <text>
        <r>
          <rPr>
            <b/>
            <sz val="9"/>
            <color indexed="81"/>
            <rFont val="Tahoma"/>
            <family val="2"/>
          </rPr>
          <t>Redondo Mazadiego, David:</t>
        </r>
        <r>
          <rPr>
            <sz val="9"/>
            <color indexed="81"/>
            <rFont val="Tahoma"/>
            <family val="2"/>
          </rPr>
          <t xml:space="preserve">
Fundacion ICO soporte hasta maximo 44.500€</t>
        </r>
      </text>
    </comment>
  </commentList>
</comments>
</file>

<file path=xl/sharedStrings.xml><?xml version="1.0" encoding="utf-8"?>
<sst xmlns="http://schemas.openxmlformats.org/spreadsheetml/2006/main" count="929" uniqueCount="424">
  <si>
    <t>FICO</t>
  </si>
  <si>
    <t>ACTUALIZADO</t>
  </si>
  <si>
    <t>Nº de Orden</t>
  </si>
  <si>
    <t>Nª Referencia Contrato</t>
  </si>
  <si>
    <t>Legislación</t>
  </si>
  <si>
    <t>Fecha de Adjudicación</t>
  </si>
  <si>
    <t>Fecha Formalización</t>
  </si>
  <si>
    <t>Forma de Tramitación</t>
  </si>
  <si>
    <t>Tipo 
Contrato</t>
  </si>
  <si>
    <t>Nº Lotes</t>
  </si>
  <si>
    <t>Valor Estimado</t>
  </si>
  <si>
    <t>Importe Total</t>
  </si>
  <si>
    <t>Impuestos</t>
  </si>
  <si>
    <t>Objeto del Contrato</t>
  </si>
  <si>
    <t>S.A.R.A</t>
  </si>
  <si>
    <t>Procedimiento Adjudicacion</t>
  </si>
  <si>
    <t>Valor estimado según pliegos
(IVA excluido)</t>
  </si>
  <si>
    <t>Adjudicatario 
(Razón Social)</t>
  </si>
  <si>
    <t>NIF Adjudicatario</t>
  </si>
  <si>
    <t xml:space="preserve">Inicio </t>
  </si>
  <si>
    <t>Término</t>
  </si>
  <si>
    <t>Plazo de ejecución</t>
  </si>
  <si>
    <t>Meses</t>
  </si>
  <si>
    <t>Ley 9/2017</t>
  </si>
  <si>
    <t>Ordinaria</t>
  </si>
  <si>
    <t>NO</t>
  </si>
  <si>
    <t>Procedimiento abierto simplificado</t>
  </si>
  <si>
    <t>Nª Referencia Convenio</t>
  </si>
  <si>
    <t>Ingreso</t>
  </si>
  <si>
    <t>Importe de Convenio</t>
  </si>
  <si>
    <t>Participante (Razón Social)</t>
  </si>
  <si>
    <t>NIF Participante</t>
  </si>
  <si>
    <t>Fecha de Formalización</t>
  </si>
  <si>
    <t>Raúl Carreño</t>
  </si>
  <si>
    <t>Julio César González</t>
  </si>
  <si>
    <t>Tatiana Poggi</t>
  </si>
  <si>
    <t>Kurt Hoerbst</t>
  </si>
  <si>
    <t>M30/2022</t>
  </si>
  <si>
    <t>M31/2022</t>
  </si>
  <si>
    <t>M32/2022</t>
  </si>
  <si>
    <t>M33/2022</t>
  </si>
  <si>
    <t>M34/2022</t>
  </si>
  <si>
    <t>M35/2022</t>
  </si>
  <si>
    <t>M36/2022</t>
  </si>
  <si>
    <t>M37/2022</t>
  </si>
  <si>
    <t>M38/2022</t>
  </si>
  <si>
    <t>M39/2022</t>
  </si>
  <si>
    <t>M40/2022</t>
  </si>
  <si>
    <t>M41/2022</t>
  </si>
  <si>
    <t>M42/2022</t>
  </si>
  <si>
    <t>M43/2023</t>
  </si>
  <si>
    <t>M44/2022</t>
  </si>
  <si>
    <t>M45/2022</t>
  </si>
  <si>
    <t>M46/2022</t>
  </si>
  <si>
    <t>M47/2022</t>
  </si>
  <si>
    <t>M48/2022</t>
  </si>
  <si>
    <t>M49/2022</t>
  </si>
  <si>
    <t>M50/2022</t>
  </si>
  <si>
    <t>M51/2022</t>
  </si>
  <si>
    <t>M52/2022</t>
  </si>
  <si>
    <t>M53/2022</t>
  </si>
  <si>
    <t>M54/2022</t>
  </si>
  <si>
    <t>M55/2022</t>
  </si>
  <si>
    <t>M56/2022</t>
  </si>
  <si>
    <t>M57/2022</t>
  </si>
  <si>
    <t>M58/2022</t>
  </si>
  <si>
    <t>M59/2022</t>
  </si>
  <si>
    <t>M60/2022</t>
  </si>
  <si>
    <t>M61/2022</t>
  </si>
  <si>
    <t>M62/2022</t>
  </si>
  <si>
    <t>M63/2022</t>
  </si>
  <si>
    <t>M64/2022</t>
  </si>
  <si>
    <t>M65/2022</t>
  </si>
  <si>
    <t>M66/2022</t>
  </si>
  <si>
    <t>M67/2022</t>
  </si>
  <si>
    <t>M68/2022</t>
  </si>
  <si>
    <t>M69/2022</t>
  </si>
  <si>
    <t>M70/2022</t>
  </si>
  <si>
    <t>M71/2022</t>
  </si>
  <si>
    <t>M72/2022</t>
  </si>
  <si>
    <t>M73/2022</t>
  </si>
  <si>
    <t>M74/2022</t>
  </si>
  <si>
    <t>M75/2022</t>
  </si>
  <si>
    <t>M76/2022</t>
  </si>
  <si>
    <t>M77/2022</t>
  </si>
  <si>
    <t>M78/2022</t>
  </si>
  <si>
    <t>M01/2022</t>
  </si>
  <si>
    <t>M02/2022</t>
  </si>
  <si>
    <t>M03/2022</t>
  </si>
  <si>
    <t>M04/2022</t>
  </si>
  <si>
    <t>M05/2022</t>
  </si>
  <si>
    <t>M06/2022</t>
  </si>
  <si>
    <t>M07/2022</t>
  </si>
  <si>
    <t>M08/2022</t>
  </si>
  <si>
    <t>M09/2022</t>
  </si>
  <si>
    <t>M10/2022</t>
  </si>
  <si>
    <t>M11/2022</t>
  </si>
  <si>
    <t>M12/2022</t>
  </si>
  <si>
    <t>M13/2022</t>
  </si>
  <si>
    <t>M14/2022</t>
  </si>
  <si>
    <t>M15/2022</t>
  </si>
  <si>
    <t>M16/2022</t>
  </si>
  <si>
    <t>M17/2022</t>
  </si>
  <si>
    <t>M18/2022</t>
  </si>
  <si>
    <t>M19/2022</t>
  </si>
  <si>
    <t>M20/2022</t>
  </si>
  <si>
    <t>M21/2022</t>
  </si>
  <si>
    <t>M22/2022</t>
  </si>
  <si>
    <t>M23/2022</t>
  </si>
  <si>
    <t>M24/2022</t>
  </si>
  <si>
    <t>M25/2022</t>
  </si>
  <si>
    <t>M26/2022</t>
  </si>
  <si>
    <t>M27/2022</t>
  </si>
  <si>
    <t>M28/2022</t>
  </si>
  <si>
    <t>M29/2022</t>
  </si>
  <si>
    <t>MENOR</t>
  </si>
  <si>
    <t>Cobertura fotográfica y vídeo de exposiciones y actividades Museo ICO 2022</t>
  </si>
  <si>
    <t>Maquetación e impresión del Anuario del Euro 2022</t>
  </si>
  <si>
    <t>Interpretacción en Lengua de Signos en Español para visitas guiadas y actividades educativas</t>
  </si>
  <si>
    <t>Servicio de impresión y producción de la publicación asociada al Seminario "Relanzar las relaciones entre América Latina y la Unión Europea".</t>
  </si>
  <si>
    <t>Servicios de adaptación a Lectura Fácil exposiciones 2022</t>
  </si>
  <si>
    <t>Intérpretes EN-ES-EN para la rueda de prensa y entrevistas "Anna Heringer. La belleza esencial"</t>
  </si>
  <si>
    <t>Intérprete EN-ES-EN para entrevista Anna Heringer 7 de febrero</t>
  </si>
  <si>
    <t>Realización vídeos Exposición Usos Fugaces</t>
  </si>
  <si>
    <t>Derechos de autor para reproducción y difusión de obras de Kurt Hoerbst en la exposición "Anna Heringer. La belleza esencial"</t>
  </si>
  <si>
    <t>Derechos de autor para reproducción y difusión de obras de Julien Lanoo en la exposición "Anna Heringer. La belleza esencial"</t>
  </si>
  <si>
    <t>Mantenimiento alojamiento servidor web hasta 31 mayo 2022</t>
  </si>
  <si>
    <t>Distribución y amplificación podcast Museo ICO desde Podium</t>
  </si>
  <si>
    <t>Derechos de autor por la reproducción y puesta a disposición del público en la web de la Fundación ICO durante el año 2022 de hasta 500 obras de autores representados por VEGAP.</t>
  </si>
  <si>
    <t>Derechos de autor por la reproducción y primera puesta a disposición del público en los perfiles sociales y plataformas audiovisuales de la Fundación ICO durante el año 2022 de obras de autores representados por VEGAP.</t>
  </si>
  <si>
    <t>Derechos de autor por la incorporación de obras de autores de VEGAP en espacios audiovisuales que posteriormente se utilizarán en internet.</t>
  </si>
  <si>
    <t>Servicio de Transporte de la exposición "Olvidados del tiempo. Juan Baraja"</t>
  </si>
  <si>
    <t>Honorarios por la participación en uno de los seminarios organizados como parte del proceso de conceptualización del proyecto fotográfico "20/XXI. Imágenes de España"</t>
  </si>
  <si>
    <t>Aseguramiento de las obras prestadas por para formar parte de la exposición del Museo ICO "Olvidados del tiempo. Juan Baraja".</t>
  </si>
  <si>
    <t>Grabación videos "Diálogos sobre el euro" proyecto Anuario del Euro 2022</t>
  </si>
  <si>
    <t>Derechos de autor para reproducción y difusión de obras de Laurenz Feinig en la exposición "Anna Heringer. La belleza esencial"</t>
  </si>
  <si>
    <t>Traducción del español al inglés del texto de introducción de la exposicion "Juan Baraja. Contra todo lo que reluce: efectos del tiempo"</t>
  </si>
  <si>
    <t>Producción de imágenes de Y Vasca de Juan Baraja para Fundación ICO</t>
  </si>
  <si>
    <t>Grabaciones y animaciones "Curso de formación en educación financiera
para profesorado de primaria”.</t>
  </si>
  <si>
    <t>Mantenimiento alojamiento servidor web hasta 31 agosto 2022</t>
  </si>
  <si>
    <t>Desarrollo y mantenimiento microsite exposición Usos Fugaces</t>
  </si>
  <si>
    <t>Grabación en estudio Juan Baraja para incluir en vídeo de la exposición "Contra todo lo que reluce"</t>
  </si>
  <si>
    <t>Interpretacción en Lengua de Signos en Español para visitas guiadas y actividades educativas exposición Juan Baraja</t>
  </si>
  <si>
    <t>Derechos de autor para reproducción y difusión de obras de Gabrijela Obert en la exposición "Anna Heringer. La belleza esencial"</t>
  </si>
  <si>
    <t>Derechos de autor para exposición y publicación de cuatro fotos de Johannes Marburg en la muestra "Usos fugaces. Los nuevos temas de la vivienda colectiva en Europa en la frontera de 2020".</t>
  </si>
  <si>
    <t>Derechos de autor para publicación de una foto de Ariel Huber en el catálogo de la exposición "Usos fugaces. Los nuevos temas de la vivienda colectiva en Europa en la frontera de 2020".</t>
  </si>
  <si>
    <t>Derechos de autor para reproducción de cinco fotografías de José Hevia en la exposición y el catálogo de la exposición "Usos fugaces. Los nuevos temas de la vivienda colectiva en Europa en la frontera de 2020".</t>
  </si>
  <si>
    <t>Derechos de autor para reproducción de cuatro fotografías de Georg Averni en la exposición y el catálogo de la exposición "Usos fugaces. Los nuevos temas de la vivienda colectiva en Europa en la frontera de 2020".</t>
  </si>
  <si>
    <t>Derechos de autor para reproducción de dos fotografías de Istvan Balogh en la exposición y el catálogo de la exposición "Usos fugaces. Los nuevos temas de la vivienda colectiva en Europa en la frontera de 2020".</t>
  </si>
  <si>
    <t>Derechos de autor para reproducción de cuatro fotografías de Hertha Hurnaus en la exposición y el catálogo de la exposición "Usos fugaces. Los nuevos temas de la vivienda colectiva en Europa en la frontera de 2020".</t>
  </si>
  <si>
    <t>Derechos de autor para reproducción de ocho fotografías de Sergio Grazia en la exposición y el catálogo de la exposición "Usos fugaces. Los nuevos temas de la vivienda colectiva en Europa en la frontera de 2020".</t>
  </si>
  <si>
    <t>Derechos de autor para reproducción de dos fotografías de Sebastian van Damme en la exposición y el catálogo de la exposición "Usos fugaces. Los nuevos temas de la vivienda colectiva en Europa en la frontera de 2020".</t>
  </si>
  <si>
    <t>Derechos de autor para exposición y publicación de cuatro fotos de Adrià Goula Sardà (La Chambre Claire Studio, S.L.) en la muestra "Usos fugaces. Los nuevos temas de la vivienda colectiva en Europa en la frontera de 2020".</t>
  </si>
  <si>
    <t>Derechos de autor para reproducción de cuatro fotografías de Stéphane Chalmeau en la exposición y el catálogo de la exposición "Usos fugaces. Los nuevos temas de la vivienda colectiva en Europa en la frontera de 2020".</t>
  </si>
  <si>
    <t>Derechos de autor para reproducción de una fotografía de Javier García-Die (Chopo) - Garkin, Servicios profesionales S.L.- en el catálogo de la exposición "Usos fugaces. Los nuevos temas de la vivienda colectiva en Europa en la frontera de 2020".</t>
  </si>
  <si>
    <t>Mantenimiento alojamiento servidor web hasta 31 diciembre 2022</t>
  </si>
  <si>
    <t>Servicio de traducción del inglés al español del contrato con el Vitra Design Museum para traer al Museo ICO la exposición "Balkrishna Doshi. Arquitectura para el pueblo"</t>
  </si>
  <si>
    <t>Derechos de autor para reproducción de 2 fotografías de David von Becker  en la exposición y el catálogo de la exposición "Usos fugaces. Los nuevos temas de la vivienda colectiva en Europa en la frontera de 2020".</t>
  </si>
  <si>
    <t>Derechos de autor para reproducción de fotografías de OMA  en la exposición y el catálogo de la exposición "Usos fugaces. Los nuevos temas de la vivienda colectiva en Europa en la frontera de 2020".</t>
  </si>
  <si>
    <t>Derechos de autor para reproducción de fotografías de Julien Lanoo  en la exposición y el catálogo de la exposición "Usos fugaces. Los nuevos temas de la vivienda colectiva en Europa en la frontera de 2020".</t>
  </si>
  <si>
    <t>Derechos de autor para reproducción de fotografías de Ruedi WAlti en la exposición y el catálogo de la exposición "Usos fugaces. Los nuevos temas de la vivienda colectiva en Europa en la frontera de 2020".</t>
  </si>
  <si>
    <t>Realización de 3 embalajes tipo museo para el transporte y almacenamiento de las 16 obras de Juan Baraja (proyecto "Y vasca") que pasan a formar parte de las Colecciones ICO</t>
  </si>
  <si>
    <t>Interpretacción en Lengua de Signos en Español para visitas guiadas  exposición amaneceres domésticos</t>
  </si>
  <si>
    <t>Derechos de autor para reproducción de fotografías de Andrew Alberts en la exposición y el catálogo de la exposición "Usos fugaces. Los nuevos temas de la vivienda colectiva en Europa en la frontera de 2020".</t>
  </si>
  <si>
    <t>Contratación de los seguros de asistencia en viaje de los becarios del Programa Becas China 2022-2023.</t>
  </si>
  <si>
    <t>Movimiento de obras de arte de gran formato pertenecientes a las Colecciones ICO e instaladas en la sede del ICO (Paseo del Prado, 4) para su revisión y conservación preventiva</t>
  </si>
  <si>
    <t>Derechos VEGAP 2 imágenes Lluis Casals - paneles Exposición "Amaneceres domésticos. Temas de vivienda colectiva en la Europa
del siglo XXI"</t>
  </si>
  <si>
    <t>Derechos VEGAP 3 imágenes Lluis Casals - catálogo  Exposición "Amaneceres domésticos. Temas de vivienda colectiva en la Europa
del siglo XXI"</t>
  </si>
  <si>
    <t>Corrección técnica y revisión de textos libro Cabarrús.</t>
  </si>
  <si>
    <t>Cuota Acerca Cultura (AHA) - plataforma cultura accesible</t>
  </si>
  <si>
    <t>Derechos de autor por la reproducción y distribución de obras de María Bleda y José María Rosa, autores representados por VEGAP, en el catálogo de la exposición del Museo ICO "Bleda y Rosa".</t>
  </si>
  <si>
    <t xml:space="preserve">Alquiler de altavoces para la grabación en público de podcast "cómo suena un edificio" dedicado a Campo Baeza en el Museo ICO </t>
  </si>
  <si>
    <t>Traducción al inglés del estudio introductorio del libro de Cabarrús-RACMYP</t>
  </si>
  <si>
    <t>Servicio de comisariado de simposio "About Living" en la ETSAM para difusión de la exposición "Amaneceres Domésticos" Jacobo García-Germán</t>
  </si>
  <si>
    <t>Alquiler entrega y recogida de sillas para evento grabación podcast Museo ICO Campo Baeza</t>
  </si>
  <si>
    <t>Servicio de ponencia experto de estudios arquitectura participante karamuk Kuoen simposio "About Living" en la ETSAM para difusión de la exposición "Amaneceres Domésticos"</t>
  </si>
  <si>
    <t>Servicio de comisariado de simposio "About Living" en la ETSAM para difusión de la exposición "Amaneceres Domésticos" MARIA LANGARITA SÁNCHEZ</t>
  </si>
  <si>
    <t>Servicio de ponencia experto de estudios arquitectura participante en simposio "About Living" en la ETSAM para difusión de la exposición "Amaneceres Domésticos" SARL MUOTO</t>
  </si>
  <si>
    <t>Servicio de restauración de cena trabajo ponentes, comisariado y organizadores simposio About Living en la ETSAM Restaurante Arahy</t>
  </si>
  <si>
    <t>Servicio de comisariado de simposio "About Living" en la ETSAM para difusión de la exposición "Amaneceres Domésticos" HÉCTOR FERNÁNDEZ ELORZA</t>
  </si>
  <si>
    <t>Servicio de restauración de comida tras celebración de simposio  About Living en la ETSAM Restaurante La Manduca</t>
  </si>
  <si>
    <t>Servicio de ponencia experto de estudios arquitectura participante en simposio "About Living" en la ETSAM para difusión de la exposición "Amaneceres Domésticos" FALA ATELIER</t>
  </si>
  <si>
    <t>Servicio de traducción para el Seminario Intl. “España, la UE y América Latina: una cooperación renovada para el desarrollo sostenible"</t>
  </si>
  <si>
    <t>Servicio de cáterin para el Seminario Intl. “España, la UE y América Latina: una cooperación renovada para el desarrollo sostenible"</t>
  </si>
  <si>
    <t>Servicio de grabación y emisión del Seminario Intl. “España, la UE y América Latina: una cooperación renovada para el desarrollo sostenible"</t>
  </si>
  <si>
    <t>Contratación de una póliza de seguro "clavo a clavo" que cubra los bienes culturales que formarán parte de la exposición "Pablo Palazuelo. La línea como sueño de arquitectura".</t>
  </si>
  <si>
    <t>Servicio de comisariado de simposio "About Living" en la ETSAM para difusión de la exposición "Amaneceres Domésticos" JOSÉ MARÍA SÁNCHEZ GARCÍA</t>
  </si>
  <si>
    <t xml:space="preserve">Servicio de interpretación en Lengua de Signos Española actividades Museo ICO 2023 </t>
  </si>
  <si>
    <t xml:space="preserve">Realización folleto en Lectura Fácil exposiciones temporales Museo ICO 2023 </t>
  </si>
  <si>
    <t>Servicio de ponencia experto de estudios arquitectura participante en simposio "About Living" en la ETSAM para difusión de la exposición "Amaneceres Domésticos" Sam Chemaryeff Office</t>
  </si>
  <si>
    <t>1.485, 58</t>
  </si>
  <si>
    <t>3.678,40€</t>
  </si>
  <si>
    <t>3.328,35€</t>
  </si>
  <si>
    <t>1174, 73€</t>
  </si>
  <si>
    <t>89,21€ (por persona)</t>
  </si>
  <si>
    <t>Reimpventa</t>
  </si>
  <si>
    <t>Fundación CNSE</t>
  </si>
  <si>
    <t>Plena Inclusión Madrid</t>
  </si>
  <si>
    <t>Ubiqus Spain S.L.U.</t>
  </si>
  <si>
    <t>SPRL FotoSound</t>
  </si>
  <si>
    <t>Metric Salad S.L.</t>
  </si>
  <si>
    <t>Prisa Media S.L.U.</t>
  </si>
  <si>
    <t>VEGAP</t>
  </si>
  <si>
    <t>InteArt, S.L.</t>
  </si>
  <si>
    <t>José María Lassalle Ruiz</t>
  </si>
  <si>
    <t>Jordi Amat Fusté</t>
  </si>
  <si>
    <t>Howden Artai, S.A.U.</t>
  </si>
  <si>
    <t>Visual Link</t>
  </si>
  <si>
    <t>Emmanuel Rodríguez López</t>
  </si>
  <si>
    <t>Laurenz Feinig</t>
  </si>
  <si>
    <t>Graham A. Thomson</t>
  </si>
  <si>
    <t>AiLike SL</t>
  </si>
  <si>
    <t>César González</t>
  </si>
  <si>
    <t>CNSE</t>
  </si>
  <si>
    <t>Gabrijela Obert</t>
  </si>
  <si>
    <t>Johannes Marburg</t>
  </si>
  <si>
    <t>Ariel Huber</t>
  </si>
  <si>
    <t>José Hevia Blach</t>
  </si>
  <si>
    <t>Georg Aerni</t>
  </si>
  <si>
    <t>Istvan Balogh</t>
  </si>
  <si>
    <t>Hertha Hurnaus</t>
  </si>
  <si>
    <t>Sergio Grazia</t>
  </si>
  <si>
    <t>Sebastian van Damme</t>
  </si>
  <si>
    <t>La Chambre Claire Studio, S.L.</t>
  </si>
  <si>
    <t>Stéphane Chalmeau</t>
  </si>
  <si>
    <t>Javier García-Die (Chopo)</t>
  </si>
  <si>
    <t>Zesauro Traducciones, S.L.</t>
  </si>
  <si>
    <t>David Von Becker</t>
  </si>
  <si>
    <t>OMA</t>
  </si>
  <si>
    <t>Fotosound Bvba (Julien Lanoo)</t>
  </si>
  <si>
    <t>Ruedi Walti/Fotografie</t>
  </si>
  <si>
    <t>Andrew Alberts</t>
  </si>
  <si>
    <t>Europ-Assistance</t>
  </si>
  <si>
    <t>Clara Sarasa</t>
  </si>
  <si>
    <t>AHA</t>
  </si>
  <si>
    <t>SOUND PARADSOUND PARADISE S.L. (Call &amp; Play)</t>
  </si>
  <si>
    <t>Juan Rivera</t>
  </si>
  <si>
    <t>Jacobo García-Germán</t>
  </si>
  <si>
    <t>SERVICIOS DE RESTAURACION GESONA S.L. SILLAS CELADA</t>
  </si>
  <si>
    <t>karamuk Kuo</t>
  </si>
  <si>
    <t>María Langarita Sánchez</t>
  </si>
  <si>
    <t>SARL MUOTO</t>
  </si>
  <si>
    <t>Arahy Restaurante S.L</t>
  </si>
  <si>
    <t>Héctor Fernández Elorza</t>
  </si>
  <si>
    <t>Restaurante La Manduca 97 S.L.</t>
  </si>
  <si>
    <t>Fala Atelier lda</t>
  </si>
  <si>
    <t>Zenobia Traducciones</t>
  </si>
  <si>
    <t>Gastroamércia S.L.U.</t>
  </si>
  <si>
    <t>Bright Lights Estudios</t>
  </si>
  <si>
    <t>Aon Iberia Correduría de Seguros y Reaseguros, S.A.U.</t>
  </si>
  <si>
    <t>José María Sánchez García</t>
  </si>
  <si>
    <t>Signar Sociedad Cooperativa</t>
  </si>
  <si>
    <t>Sam Chemaryeff Office</t>
  </si>
  <si>
    <r>
      <rPr>
        <b/>
        <sz val="10"/>
        <color rgb="FFFF0000"/>
        <rFont val="Arial"/>
        <family val="2"/>
      </rPr>
      <t>ANULADO</t>
    </r>
    <r>
      <rPr>
        <sz val="10"/>
        <color rgb="FFFF0000"/>
        <rFont val="Arial"/>
        <family val="2"/>
      </rPr>
      <t>: modificado precio por ppt de servicios adicionales (1174, 73€ pasa a 2.344, 27€)</t>
    </r>
  </si>
  <si>
    <t>Reemplaza  al M-30</t>
  </si>
  <si>
    <t>Desembolso realizado a Airbnb</t>
  </si>
  <si>
    <t>Reutilizamos nº de expediente para ILSE</t>
  </si>
  <si>
    <t>NSP06/2022</t>
  </si>
  <si>
    <t>NSP07/2022</t>
  </si>
  <si>
    <t>NSP09/2022</t>
  </si>
  <si>
    <t>NSP 13/2022</t>
  </si>
  <si>
    <t>NSP15/2022</t>
  </si>
  <si>
    <t>NSP16/2022</t>
  </si>
  <si>
    <t>NSP18/2022</t>
  </si>
  <si>
    <t>NSP19/2022</t>
  </si>
  <si>
    <t>NSP20/2022</t>
  </si>
  <si>
    <t>NSP22/2022</t>
  </si>
  <si>
    <t>NSP23/2022</t>
  </si>
  <si>
    <t>27/2022</t>
  </si>
  <si>
    <t>Procedimiento negociado sin publicidad</t>
  </si>
  <si>
    <t>Patrocinio reedición "El arte de valorar empresas"</t>
  </si>
  <si>
    <t>Servicio de producción de podcast "Cómo suena un edificio. Temporada 2"</t>
  </si>
  <si>
    <t>Ejecución de programa Empower Parents 2022</t>
  </si>
  <si>
    <t xml:space="preserve">Contratación de servicios de recepción, atención al visitante Museo ICO </t>
  </si>
  <si>
    <t>Contrato para la edición del catálogo de la exposición "Olvidados del tiempo. Juan Baraja"</t>
  </si>
  <si>
    <t>Contrato de patrocinio del BARQ Intl. Architectura Film Festival</t>
  </si>
  <si>
    <t>Servicio producción y montaje fotografías Juan Baraja. Exposición "Olvidados del tiempo"</t>
  </si>
  <si>
    <t>Elaboración de un estudio sobre Habilidades Digitales en Iberoamérica</t>
  </si>
  <si>
    <t>Servicio de diseño de la exposición "Olvidados del tiempo"</t>
  </si>
  <si>
    <t xml:space="preserve">Coordinación del Curso de formación en educación financiera para profesorado de primaria. </t>
  </si>
  <si>
    <t>Servicio de realización de la creatividad gráfica de las actividades de la Fundación ICO</t>
  </si>
  <si>
    <t>Patrocinio para colaborar al desarrollo y celebración del VII Encuentro de Empresas Multilatinas que tendrá lugar los días 13, 14 y 15 de julio de 2022, en la UIMP, de Santander.</t>
  </si>
  <si>
    <t>Patrocinio de la XXV edición del Festival internacional de fotografía y artes
visuales PHotoEspaña.</t>
  </si>
  <si>
    <t>Servicios de montaje de la exposición Usos fugaces. Los nuevos temas de la vivienda colectiva en Europa en la frontera de 2020</t>
  </si>
  <si>
    <t>Contrato para la edición del catálogo de la exposición "Usos fugaces. Los nuevos temas de la vivienda colectiva en Europa en la frontera de 2020"</t>
  </si>
  <si>
    <t xml:space="preserve">Desarrollo e implementación del Programa e-FP 2022-2023 </t>
  </si>
  <si>
    <t>Investigación sobre las finanzas sostenibles en España, el papel de la banca pública en su desarrollo y la prouesta de un indicador regionalizado de riesgos financieros.</t>
  </si>
  <si>
    <t>Comisariado y diseño de la exposición  Pablo Palazuelo. La línea como sueño de arquitectura</t>
  </si>
  <si>
    <t>Creación, grabación y difusión de una serie de podcasts sobre economía circular dirigidos a pymes y a un público general</t>
  </si>
  <si>
    <t>Contrato para la edición del catálogo de la exposición "Pablo Palazuelo. La línea como sueño de arquitectura"</t>
  </si>
  <si>
    <t>Contratación del servicio de gestión de viajes de la Fundación ICO.</t>
  </si>
  <si>
    <t>Contratación servicios de transporte de la exposición "Pablo Palazuelo. La línea como sueño de arquitectura"</t>
  </si>
  <si>
    <t>Contratación de servicios editoriales de la colección de Clásicos del pensamiento económico, no venal y venal,para el año 2022</t>
  </si>
  <si>
    <t>FEBF</t>
  </si>
  <si>
    <t>Yes We Cast</t>
  </si>
  <si>
    <t>Asociación Empower Parents</t>
  </si>
  <si>
    <t>RM Verlag, S.L</t>
  </si>
  <si>
    <t>Nihao Films SCP</t>
  </si>
  <si>
    <t xml:space="preserve">Analistas Financieros Internacionles </t>
  </si>
  <si>
    <t xml:space="preserve">Mariona Massip </t>
  </si>
  <si>
    <t xml:space="preserve">La Fábrica Gestión Más Cultura S.L. </t>
  </si>
  <si>
    <t>Ediciones Asimétricas, S.L.</t>
  </si>
  <si>
    <t>Fundación Créate</t>
  </si>
  <si>
    <t>Gonzalo Sotelo Calvillo</t>
  </si>
  <si>
    <t>Eva Pardo Herrasti (UNED)</t>
  </si>
  <si>
    <t>Viajes La Alegranza, S.L.U.</t>
  </si>
  <si>
    <t>Cumplimiento de su objeto</t>
  </si>
  <si>
    <t>G-46694915</t>
  </si>
  <si>
    <t>CUANDO ACABE HACERSE LIBRO</t>
  </si>
  <si>
    <t>B88088638</t>
  </si>
  <si>
    <t>B63094114</t>
  </si>
  <si>
    <t>J65802936</t>
  </si>
  <si>
    <t>B-84746643</t>
  </si>
  <si>
    <t>Fundación Iberoamericana Empresarial (FIE)</t>
  </si>
  <si>
    <t>G-86788486</t>
  </si>
  <si>
    <t>Bahu Equipamento para el Hábitat SLU</t>
  </si>
  <si>
    <t>B-24392177</t>
  </si>
  <si>
    <t>46721993T</t>
  </si>
  <si>
    <t>B85209138</t>
  </si>
  <si>
    <t>G-86239548</t>
  </si>
  <si>
    <t>02649210R</t>
  </si>
  <si>
    <t>CONTRATOS 2022</t>
  </si>
  <si>
    <t>Q2818014l</t>
  </si>
  <si>
    <t>Universidad Complutense de Madrid (UCM)</t>
  </si>
  <si>
    <t>Servicio de almacenaje de obras de arte y embalajes de las Coleciones ICO</t>
  </si>
  <si>
    <t>Técnica de Transportes Internacionales SAU</t>
  </si>
  <si>
    <t>A46335816</t>
  </si>
  <si>
    <t>Servicio de iluminación de las exposiciones temporales del Museo ICO</t>
  </si>
  <si>
    <t>Intervento 2, SL</t>
  </si>
  <si>
    <t>B80690910 </t>
  </si>
  <si>
    <t>A78603206</t>
  </si>
  <si>
    <t>Elaboración y publicacion de los cuadernos de finanzas sostenibles y economía circular de la Fundación ICO</t>
  </si>
  <si>
    <t xml:space="preserve"> Fundación de Estudios Financieros FEF</t>
  </si>
  <si>
    <t>G-80192909</t>
  </si>
  <si>
    <t>Acuerdo colaboración entre la Fundación de Estudios Financieros FEF y la Fundación ICO para la elaboración del Anuario del euro 2023</t>
  </si>
  <si>
    <t>G-01708064</t>
  </si>
  <si>
    <t>Q0818001J </t>
  </si>
  <si>
    <t>Facilitar al alumnado del servicio de intermediacion laboral FundaJobs la realización de las prácticas profesionales no laborables en la empresa facilitando el acceso al empleo</t>
  </si>
  <si>
    <t>Fundación a la Par</t>
  </si>
  <si>
    <t>G-79571014</t>
  </si>
  <si>
    <t>UNIVERSITAT  DE BARCELONA</t>
  </si>
  <si>
    <t>MINISTERIO DE TRANSPORTES, MOVILIDAD Y AGENDA URBANA</t>
  </si>
  <si>
    <t>S2817040E</t>
  </si>
  <si>
    <t>Fundación Mapfre</t>
  </si>
  <si>
    <t>Exposicion Bleda y Rosa y la coedición de su catálogo en español</t>
  </si>
  <si>
    <t>G-28520443</t>
  </si>
  <si>
    <t>Fundación Caja Granada</t>
  </si>
  <si>
    <t>G-18448795</t>
  </si>
  <si>
    <t>Regulación de las condiciones del préstamo temporal.Suite Vollard de Pablo Ruiz Picasso</t>
  </si>
  <si>
    <t>12€/ejemplar. No superar 24€/ejemplar</t>
  </si>
  <si>
    <t>Establecer las bases generales de cooperación entre el Ministerio de Transportes, Movilidad y Agenda Urbana y la FICO para la reedición del catálogo de la exposición “Fernando Higueras".</t>
  </si>
  <si>
    <t>Fundación Carolina</t>
  </si>
  <si>
    <t>G-82880923</t>
  </si>
  <si>
    <t>Prórroga del Convenio ICO_Fundación ICO, para la financiación de las actividades y cumplimiento de los fines fundacionales durante 2021</t>
  </si>
  <si>
    <t>Instituto de Crédito Oficial (ICO)</t>
  </si>
  <si>
    <t>Q2876002C</t>
  </si>
  <si>
    <t>Servicio de comunicación intregral de la actividad de la Fundación ICO</t>
  </si>
  <si>
    <t>Mahala Comunicación y Relaciones Públicas, S.L.</t>
  </si>
  <si>
    <t>B61163168</t>
  </si>
  <si>
    <t>TRANSPORTES, EMBALAJES, MONTAJES Y ALMACENAJE, S.A. (TEMA, S.A.)</t>
  </si>
  <si>
    <t>B35294065</t>
  </si>
  <si>
    <t>Importe Adjudicación (IVA excluido)</t>
  </si>
  <si>
    <t>52870069S</t>
  </si>
  <si>
    <t>X0750993C</t>
  </si>
  <si>
    <t>52-085/2401</t>
  </si>
  <si>
    <t>B88096458</t>
  </si>
  <si>
    <t>B84929041</t>
  </si>
  <si>
    <t>B84746643</t>
  </si>
  <si>
    <t>B86196748</t>
  </si>
  <si>
    <t>A81098600</t>
  </si>
  <si>
    <t>F81818437</t>
  </si>
  <si>
    <t>12-2022</t>
  </si>
  <si>
    <t>MAGMACULTURA, SL</t>
  </si>
  <si>
    <t>B61949764</t>
  </si>
  <si>
    <t>A-79527164</t>
  </si>
  <si>
    <t>Contratación de servicios de montaje Exposición "Olvidados del tiempo. Juan Baraja" tendrá lugar en el Museo ICO entre el 1 de junio y el 11 de septiembre de 2022.</t>
  </si>
  <si>
    <t>SIT PROYECTOS, DISEÑO Y CONSERVACIÓN S.L.</t>
  </si>
  <si>
    <t>B-81027724</t>
  </si>
  <si>
    <t>Montaje y Desmontaje Exposición Pablo Palazuelo. La línea como sueño de arquitectura</t>
  </si>
  <si>
    <t>SIT EXPEDICIÓN ARTE Y SEGURIDAD, S.L.</t>
  </si>
  <si>
    <t>B28324176</t>
  </si>
  <si>
    <t>EDITORIAL ARANZADI S.A.U</t>
  </si>
  <si>
    <t>A-81962201</t>
  </si>
  <si>
    <t>B82627548</t>
  </si>
  <si>
    <t>Creación y puesta en marcha del curso on line: La educación económica y financiera: formación para el profesorado y para el alumnado de educación primaria. Incluye 2 actividades</t>
  </si>
  <si>
    <t>50851810Y</t>
  </si>
  <si>
    <t>Soda  Comunicación, SL</t>
  </si>
  <si>
    <t>B83669457</t>
  </si>
  <si>
    <t>CON_NSP02_2022_1156</t>
  </si>
  <si>
    <t>CON_NSP03/2022_1162</t>
  </si>
  <si>
    <t>CONT_NSP04/2022_1162</t>
  </si>
  <si>
    <t>CONT_NSP08_2022</t>
  </si>
  <si>
    <t>CONT_NSP11/2022_1145</t>
  </si>
  <si>
    <t>CONT_ NSP 21/2022_1154</t>
  </si>
  <si>
    <t>CON_05_2022_1147</t>
  </si>
  <si>
    <t>CONT-10/2022_1149</t>
  </si>
  <si>
    <t>CONT_14/2022_1151</t>
  </si>
  <si>
    <t>CONT_ 17/2022_1152</t>
  </si>
  <si>
    <t>CONT_26/2022_1157</t>
  </si>
  <si>
    <t>CONT_28_2022_1158</t>
  </si>
  <si>
    <t>CONT_29/2022_1160</t>
  </si>
  <si>
    <t>AC_PA_13_12_2021_1155</t>
  </si>
  <si>
    <t>CON_37/2021_1161</t>
  </si>
  <si>
    <t>Importe adjudicación (SIN IVA )</t>
  </si>
  <si>
    <t>PRO-02-2020</t>
  </si>
  <si>
    <t>PRO-04-2020</t>
  </si>
  <si>
    <t>CONV_1163</t>
  </si>
  <si>
    <t>CONV_1164</t>
  </si>
  <si>
    <t>CONV_1167</t>
  </si>
  <si>
    <t>Acuerdo de colaboración para celebrar un seminario internacional presencial (España, la UE y América Latina: una cooperación renovada para el desarrollo sostenible)  y elaborar y recopilar un libro recopilatorio</t>
  </si>
  <si>
    <t>AC_1168</t>
  </si>
  <si>
    <t>PRO_ICO_BOE_11_07_22</t>
  </si>
  <si>
    <t>Valor Estimado del Contrato</t>
  </si>
  <si>
    <t>59.605.94</t>
  </si>
  <si>
    <t>CONV_1169</t>
  </si>
  <si>
    <t>Contratación del servicio de tareas propias del Área de Contabilidad y Administración de Personal y Salarios de la Fundación ICO.</t>
  </si>
  <si>
    <t>Servicios Generales de Gestión SLU</t>
  </si>
  <si>
    <t>B-83504761</t>
  </si>
  <si>
    <t>PRO-12-2021</t>
  </si>
  <si>
    <t>Contrato firmado, pero no está adjudicado en plataforma</t>
  </si>
  <si>
    <t>MODIFICACIÓN. Importe Real (CON IVA)</t>
  </si>
  <si>
    <t>N/P</t>
  </si>
  <si>
    <t>Modificación</t>
  </si>
  <si>
    <t>Importe adjudicación (CON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</si>
</sst>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_€_-;\-* #,##0.00\ _€_-;_-* &quot;-&quot;??\ _€_-;_-@_-"/>
    <numFmt numFmtId="165" formatCode="_-* #,##0.00\ [$€-C0A]_-;\-* #,##0.00\ [$€-C0A]_-;_-* &quot;-&quot;??\ [$€-C0A]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color theme="0"/>
      <name val="Arial"/>
      <family val="2"/>
    </font>
    <font>
      <b/>
      <sz val="12"/>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sz val="9"/>
      <color indexed="81"/>
      <name val="Tahoma"/>
      <family val="2"/>
    </font>
    <font>
      <b/>
      <sz val="9"/>
      <color indexed="81"/>
      <name val="Tahoma"/>
      <family val="2"/>
    </font>
    <font>
      <b/>
      <sz val="14"/>
      <name val="Arial Narrow"/>
      <family val="2"/>
    </font>
    <font>
      <sz val="14"/>
      <name val="Arial"/>
      <family val="2"/>
    </font>
    <font>
      <sz val="12"/>
      <name val="Arial"/>
      <family val="2"/>
    </font>
    <font>
      <sz val="8"/>
      <name val="Arial"/>
      <family val="2"/>
    </font>
    <font>
      <sz val="10"/>
      <color rgb="FFFF0000"/>
      <name val="Arial"/>
      <family val="2"/>
    </font>
    <font>
      <b/>
      <sz val="10"/>
      <color rgb="FFFF0000"/>
      <name val="Arial"/>
      <family val="2"/>
    </font>
    <font>
      <sz val="11"/>
      <name val="Calibri"/>
      <family val="2"/>
    </font>
    <font>
      <sz val="9"/>
      <color indexed="81"/>
      <name val="Tahoma"/>
      <charset val="1"/>
    </font>
    <font>
      <b/>
      <sz val="9"/>
      <color indexed="81"/>
      <name val="Tahoma"/>
      <charset val="1"/>
    </font>
    <font>
      <sz val="16"/>
      <name val="Arial"/>
      <family val="2"/>
    </font>
  </fonts>
  <fills count="2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2">
    <xf numFmtId="0" fontId="0"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4" applyNumberFormat="0" applyAlignment="0" applyProtection="0"/>
    <xf numFmtId="0" fontId="13" fillId="24" borderId="5" applyNumberFormat="0" applyAlignment="0" applyProtection="0"/>
    <xf numFmtId="44" fontId="8"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10" borderId="4" applyNumberFormat="0" applyAlignment="0" applyProtection="0"/>
    <xf numFmtId="0" fontId="20" fillId="0" borderId="9" applyNumberFormat="0" applyFill="0" applyAlignment="0" applyProtection="0"/>
    <xf numFmtId="0" fontId="4" fillId="0" borderId="0"/>
    <xf numFmtId="0" fontId="4" fillId="0" borderId="0"/>
    <xf numFmtId="0" fontId="4" fillId="0" borderId="0"/>
    <xf numFmtId="0" fontId="8" fillId="25" borderId="10" applyNumberFormat="0" applyFont="0" applyAlignment="0" applyProtection="0"/>
    <xf numFmtId="0" fontId="21" fillId="23"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0" fontId="2" fillId="0" borderId="0"/>
    <xf numFmtId="0" fontId="8" fillId="0" borderId="0"/>
    <xf numFmtId="44" fontId="2" fillId="0" borderId="0" applyFont="0" applyFill="0" applyBorder="0" applyAlignment="0" applyProtection="0"/>
  </cellStyleXfs>
  <cellXfs count="54">
    <xf numFmtId="0" fontId="0" fillId="0" borderId="0" xfId="0"/>
    <xf numFmtId="0" fontId="5" fillId="0" borderId="0" xfId="0" applyFont="1"/>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xf>
    <xf numFmtId="0" fontId="8" fillId="0" borderId="3" xfId="0" applyFont="1" applyBorder="1" applyAlignment="1">
      <alignment horizontal="center" vertical="center"/>
    </xf>
    <xf numFmtId="14" fontId="8" fillId="0" borderId="3" xfId="0" applyNumberFormat="1" applyFont="1" applyBorder="1" applyAlignment="1">
      <alignment horizontal="center" vertical="center"/>
    </xf>
    <xf numFmtId="44" fontId="0" fillId="4" borderId="3" xfId="0" applyNumberFormat="1" applyFill="1" applyBorder="1" applyAlignment="1">
      <alignment horizontal="center" vertical="center"/>
    </xf>
    <xf numFmtId="0" fontId="7" fillId="3" borderId="12" xfId="0" applyFont="1" applyFill="1" applyBorder="1" applyAlignment="1">
      <alignment horizontal="center" vertical="center" wrapText="1"/>
    </xf>
    <xf numFmtId="0" fontId="0" fillId="4" borderId="3" xfId="0" applyFill="1" applyBorder="1" applyAlignment="1">
      <alignment horizontal="center" vertical="center"/>
    </xf>
    <xf numFmtId="0" fontId="8" fillId="4" borderId="3" xfId="0" quotePrefix="1" applyFont="1" applyFill="1" applyBorder="1" applyAlignment="1">
      <alignment horizontal="center" vertical="center"/>
    </xf>
    <xf numFmtId="0" fontId="8" fillId="4"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6" fontId="0" fillId="0" borderId="3" xfId="0" applyNumberFormat="1" applyBorder="1" applyAlignment="1">
      <alignment horizontal="center" vertical="center"/>
    </xf>
    <xf numFmtId="16" fontId="8" fillId="0" borderId="3" xfId="0" applyNumberFormat="1" applyFont="1" applyBorder="1" applyAlignment="1">
      <alignment horizontal="center" vertical="center"/>
    </xf>
    <xf numFmtId="4" fontId="8" fillId="0" borderId="3" xfId="0" applyNumberFormat="1" applyFont="1" applyBorder="1" applyAlignment="1">
      <alignment horizontal="center" vertical="center"/>
    </xf>
    <xf numFmtId="8" fontId="0" fillId="0" borderId="3" xfId="0" applyNumberFormat="1" applyBorder="1" applyAlignment="1">
      <alignment horizontal="center" vertical="center"/>
    </xf>
    <xf numFmtId="0" fontId="27" fillId="3" borderId="3" xfId="0" applyFont="1" applyFill="1" applyBorder="1" applyAlignment="1">
      <alignment horizontal="center" vertical="center" wrapText="1"/>
    </xf>
    <xf numFmtId="0" fontId="28" fillId="0" borderId="0" xfId="0" applyFont="1" applyAlignment="1">
      <alignment wrapText="1"/>
    </xf>
    <xf numFmtId="0" fontId="0" fillId="0" borderId="3" xfId="0" applyBorder="1" applyAlignment="1">
      <alignment horizontal="center" vertical="center"/>
    </xf>
    <xf numFmtId="0" fontId="29" fillId="0" borderId="3" xfId="0" applyFont="1" applyBorder="1" applyAlignment="1">
      <alignment horizontal="center" vertical="center"/>
    </xf>
    <xf numFmtId="14" fontId="29" fillId="0" borderId="3" xfId="0" applyNumberFormat="1" applyFont="1" applyBorder="1" applyAlignment="1">
      <alignment horizontal="center" vertical="center"/>
    </xf>
    <xf numFmtId="44" fontId="29" fillId="0" borderId="3" xfId="0" applyNumberFormat="1" applyFont="1" applyBorder="1" applyAlignment="1">
      <alignment horizontal="center" vertical="center"/>
    </xf>
    <xf numFmtId="0" fontId="29" fillId="0" borderId="3" xfId="0" applyFont="1" applyBorder="1" applyAlignment="1">
      <alignment horizontal="center" vertical="center" wrapText="1"/>
    </xf>
    <xf numFmtId="0" fontId="29" fillId="0" borderId="0" xfId="0" applyFont="1"/>
    <xf numFmtId="0" fontId="29" fillId="0" borderId="3" xfId="0" applyFont="1" applyBorder="1"/>
    <xf numFmtId="14" fontId="0" fillId="0" borderId="3" xfId="0" applyNumberFormat="1" applyBorder="1" applyAlignment="1">
      <alignment horizontal="center" vertical="center"/>
    </xf>
    <xf numFmtId="0" fontId="8" fillId="0" borderId="3" xfId="0" applyFont="1" applyBorder="1" applyAlignment="1">
      <alignment horizontal="center" vertical="center" wrapText="1"/>
    </xf>
    <xf numFmtId="0" fontId="29" fillId="0" borderId="0" xfId="0" applyFont="1" applyAlignment="1">
      <alignment horizontal="center" vertical="center"/>
    </xf>
    <xf numFmtId="0" fontId="29" fillId="0" borderId="3" xfId="0" applyFont="1" applyBorder="1" applyAlignment="1">
      <alignment horizontal="left" vertical="center"/>
    </xf>
    <xf numFmtId="49" fontId="29" fillId="0" borderId="3" xfId="0" applyNumberFormat="1" applyFont="1" applyBorder="1" applyAlignment="1">
      <alignment horizontal="center" vertical="center"/>
    </xf>
    <xf numFmtId="44" fontId="29" fillId="0" borderId="3" xfId="0" applyNumberFormat="1" applyFont="1" applyBorder="1" applyAlignment="1">
      <alignment horizontal="left" vertical="center" wrapText="1"/>
    </xf>
    <xf numFmtId="0" fontId="29" fillId="0" borderId="3" xfId="0" applyFont="1" applyBorder="1" applyAlignment="1">
      <alignment horizontal="left" vertical="center" wrapText="1"/>
    </xf>
    <xf numFmtId="0" fontId="8" fillId="0" borderId="3" xfId="50" applyBorder="1" applyAlignment="1">
      <alignment horizontal="center" vertical="center" wrapText="1"/>
    </xf>
    <xf numFmtId="0" fontId="0" fillId="0" borderId="0" xfId="0" applyAlignment="1">
      <alignment wrapText="1"/>
    </xf>
    <xf numFmtId="4" fontId="29" fillId="0" borderId="3" xfId="0" applyNumberFormat="1" applyFont="1" applyBorder="1" applyAlignment="1">
      <alignment horizontal="center" vertical="center"/>
    </xf>
    <xf numFmtId="0" fontId="33" fillId="0" borderId="3" xfId="0" applyFont="1" applyBorder="1" applyAlignment="1">
      <alignment horizontal="center" vertical="center" wrapText="1"/>
    </xf>
    <xf numFmtId="2" fontId="29" fillId="0" borderId="3" xfId="0" applyNumberFormat="1" applyFont="1" applyBorder="1" applyAlignment="1">
      <alignment horizontal="center" vertical="center"/>
    </xf>
    <xf numFmtId="0" fontId="29" fillId="0" borderId="3" xfId="0" applyFont="1" applyBorder="1" applyAlignment="1">
      <alignment horizontal="left" vertical="top" wrapText="1"/>
    </xf>
    <xf numFmtId="0" fontId="31" fillId="0" borderId="0" xfId="0" applyFont="1" applyAlignment="1">
      <alignment vertical="top" wrapText="1"/>
    </xf>
    <xf numFmtId="165" fontId="31" fillId="0" borderId="0" xfId="0" applyNumberFormat="1" applyFont="1" applyAlignment="1">
      <alignment wrapText="1"/>
    </xf>
    <xf numFmtId="49" fontId="29" fillId="0" borderId="3" xfId="0" quotePrefix="1" applyNumberFormat="1" applyFont="1" applyBorder="1" applyAlignment="1">
      <alignment horizontal="center" vertical="center" wrapText="1"/>
    </xf>
    <xf numFmtId="0" fontId="29" fillId="0" borderId="3" xfId="0" quotePrefix="1" applyFont="1" applyBorder="1" applyAlignment="1">
      <alignment horizontal="center" vertical="center" wrapText="1"/>
    </xf>
    <xf numFmtId="0" fontId="1" fillId="0" borderId="3" xfId="49" applyFont="1" applyBorder="1" applyAlignment="1">
      <alignment horizontal="center" vertical="center"/>
    </xf>
    <xf numFmtId="14" fontId="29" fillId="0" borderId="3" xfId="0" applyNumberFormat="1" applyFont="1" applyBorder="1" applyAlignment="1">
      <alignment horizontal="center" vertical="center" wrapText="1"/>
    </xf>
    <xf numFmtId="8" fontId="8" fillId="0" borderId="3" xfId="0" applyNumberFormat="1" applyFont="1" applyBorder="1" applyAlignment="1">
      <alignment horizontal="center" vertical="center" wrapText="1"/>
    </xf>
    <xf numFmtId="49" fontId="29" fillId="0" borderId="3" xfId="0" quotePrefix="1" applyNumberFormat="1" applyFont="1" applyBorder="1" applyAlignment="1">
      <alignment horizontal="center" vertical="center"/>
    </xf>
    <xf numFmtId="4" fontId="29" fillId="0" borderId="0" xfId="0" applyNumberFormat="1" applyFont="1" applyAlignment="1">
      <alignment horizontal="center" vertical="center"/>
    </xf>
    <xf numFmtId="0" fontId="36" fillId="0" borderId="0" xfId="0" applyFont="1"/>
    <xf numFmtId="4" fontId="0" fillId="0" borderId="0" xfId="0" applyNumberFormat="1"/>
    <xf numFmtId="4" fontId="29" fillId="4" borderId="3" xfId="0" applyNumberFormat="1" applyFont="1" applyFill="1" applyBorder="1" applyAlignment="1">
      <alignment horizontal="center" vertical="center"/>
    </xf>
    <xf numFmtId="0" fontId="31" fillId="0" borderId="0" xfId="0" applyFont="1" applyAlignment="1">
      <alignment horizontal="left" vertical="top" wrapText="1"/>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44" xr:uid="{975935CE-9A54-4BA9-B1B8-CD8D006CA239}"/>
    <cellStyle name="Currency 2" xfId="51" xr:uid="{11920A26-4B47-45C3-B452-4C111B6E8BC3}"/>
    <cellStyle name="Euro" xfId="28" xr:uid="{00000000-0005-0000-0000-00001B000000}"/>
    <cellStyle name="Euro 2" xfId="45" xr:uid="{A49EC2B7-3770-4D8B-BC27-2691D7BD6004}"/>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Input" xfId="35" xr:uid="{00000000-0005-0000-0000-000022000000}"/>
    <cellStyle name="Linked Cell" xfId="36" xr:uid="{00000000-0005-0000-0000-000023000000}"/>
    <cellStyle name="Normal" xfId="0" builtinId="0"/>
    <cellStyle name="Normal 2" xfId="50" xr:uid="{77282783-EA1B-4FCC-9A2A-594C31B3807F}"/>
    <cellStyle name="Normal 3" xfId="37" xr:uid="{00000000-0005-0000-0000-000025000000}"/>
    <cellStyle name="Normal 3 2" xfId="38" xr:uid="{00000000-0005-0000-0000-000026000000}"/>
    <cellStyle name="Normal 3 2 2" xfId="47" xr:uid="{8BB78979-AACF-4EDD-AD0B-5863BBCAE09C}"/>
    <cellStyle name="Normal 3 3" xfId="39" xr:uid="{00000000-0005-0000-0000-000027000000}"/>
    <cellStyle name="Normal 3 3 2" xfId="48" xr:uid="{E995DC89-5DBD-4702-9FE2-4F0B00D77D65}"/>
    <cellStyle name="Normal 3 4" xfId="46" xr:uid="{12020EE3-7C54-4550-A4F4-19977D9A3777}"/>
    <cellStyle name="Normal 4" xfId="49" xr:uid="{4112B50B-A1EE-46E3-8479-81A02DD4B82D}"/>
    <cellStyle name="Note" xfId="40" xr:uid="{00000000-0005-0000-0000-000028000000}"/>
    <cellStyle name="Output" xfId="41" xr:uid="{00000000-0005-0000-0000-000029000000}"/>
    <cellStyle name="Title" xfId="42" xr:uid="{00000000-0005-0000-0000-00002A000000}"/>
    <cellStyle name="Warning Text"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C499C-0DC9-475F-ABDB-D1E608A50DF3}">
  <dimension ref="A1:AB1048564"/>
  <sheetViews>
    <sheetView showGridLines="0" tabSelected="1" zoomScale="60" zoomScaleNormal="60" workbookViewId="0">
      <pane ySplit="4" topLeftCell="A5" activePane="bottomLeft" state="frozen"/>
      <selection pane="bottomLeft" activeCell="I1" sqref="I1"/>
    </sheetView>
  </sheetViews>
  <sheetFormatPr baseColWidth="10" defaultColWidth="11.42578125" defaultRowHeight="12.75" x14ac:dyDescent="0.2"/>
  <cols>
    <col min="1" max="1" width="10.140625" customWidth="1"/>
    <col min="2" max="2" width="23.28515625" customWidth="1"/>
    <col min="3" max="3" width="14.7109375" customWidth="1"/>
    <col min="4" max="4" width="23.85546875" customWidth="1"/>
    <col min="5" max="5" width="19.7109375" customWidth="1"/>
    <col min="6" max="6" width="18.42578125" customWidth="1"/>
    <col min="7" max="7" width="17.5703125" bestFit="1" customWidth="1"/>
    <col min="8" max="8" width="7" customWidth="1"/>
    <col min="9" max="9" width="17.7109375" bestFit="1" customWidth="1"/>
    <col min="10" max="10" width="22.85546875" bestFit="1" customWidth="1"/>
    <col min="11" max="11" width="14.28515625" customWidth="1"/>
    <col min="12" max="12" width="24.5703125" customWidth="1"/>
    <col min="13" max="13" width="21" customWidth="1"/>
    <col min="14" max="14" width="93.5703125" customWidth="1"/>
    <col min="15" max="15" width="18.140625" customWidth="1"/>
    <col min="16" max="16" width="47.28515625" customWidth="1"/>
    <col min="17" max="17" width="35.140625" hidden="1" customWidth="1"/>
    <col min="18" max="18" width="41.7109375" customWidth="1"/>
    <col min="19" max="19" width="16.5703125" bestFit="1" customWidth="1"/>
    <col min="20" max="20" width="31.7109375" bestFit="1" customWidth="1"/>
    <col min="21" max="21" width="33.7109375" bestFit="1" customWidth="1"/>
    <col min="22" max="22" width="18" bestFit="1" customWidth="1"/>
    <col min="23" max="23" width="13.7109375" customWidth="1"/>
  </cols>
  <sheetData>
    <row r="1" spans="1:24" ht="13.5" thickBot="1" x14ac:dyDescent="0.25">
      <c r="A1" s="1" t="s">
        <v>0</v>
      </c>
    </row>
    <row r="2" spans="1:24" ht="16.5" thickBot="1" x14ac:dyDescent="0.25">
      <c r="A2" s="1" t="s">
        <v>321</v>
      </c>
      <c r="E2" s="2" t="s">
        <v>1</v>
      </c>
      <c r="F2" s="3">
        <v>44926</v>
      </c>
    </row>
    <row r="4" spans="1:24" s="20" customFormat="1" ht="68.25" customHeight="1" x14ac:dyDescent="0.25">
      <c r="A4" s="19" t="s">
        <v>2</v>
      </c>
      <c r="B4" s="19" t="s">
        <v>3</v>
      </c>
      <c r="C4" s="19" t="s">
        <v>4</v>
      </c>
      <c r="D4" s="19" t="s">
        <v>5</v>
      </c>
      <c r="E4" s="19" t="s">
        <v>6</v>
      </c>
      <c r="F4" s="19" t="s">
        <v>7</v>
      </c>
      <c r="G4" s="19" t="s">
        <v>8</v>
      </c>
      <c r="H4" s="19" t="s">
        <v>9</v>
      </c>
      <c r="I4" s="19" t="s">
        <v>412</v>
      </c>
      <c r="J4" s="19" t="s">
        <v>403</v>
      </c>
      <c r="K4" s="19" t="s">
        <v>12</v>
      </c>
      <c r="L4" s="19" t="s">
        <v>423</v>
      </c>
      <c r="M4" s="19" t="s">
        <v>420</v>
      </c>
      <c r="N4" s="19" t="s">
        <v>13</v>
      </c>
      <c r="O4" s="19" t="s">
        <v>14</v>
      </c>
      <c r="P4" s="19" t="s">
        <v>15</v>
      </c>
      <c r="Q4" s="19" t="s">
        <v>16</v>
      </c>
      <c r="R4" s="19" t="s">
        <v>17</v>
      </c>
      <c r="S4" s="19" t="s">
        <v>18</v>
      </c>
      <c r="T4" s="19" t="s">
        <v>19</v>
      </c>
      <c r="U4" s="19" t="s">
        <v>20</v>
      </c>
      <c r="V4" s="19" t="s">
        <v>21</v>
      </c>
      <c r="W4" s="19" t="s">
        <v>22</v>
      </c>
    </row>
    <row r="5" spans="1:24" s="26" customFormat="1" ht="43.9" customHeight="1" x14ac:dyDescent="0.3">
      <c r="A5" s="22">
        <v>1</v>
      </c>
      <c r="B5" s="43" t="s">
        <v>388</v>
      </c>
      <c r="C5" s="22" t="s">
        <v>23</v>
      </c>
      <c r="D5" s="23">
        <v>44894</v>
      </c>
      <c r="E5" s="23">
        <v>44908</v>
      </c>
      <c r="F5" s="22" t="s">
        <v>24</v>
      </c>
      <c r="G5" s="22">
        <v>2</v>
      </c>
      <c r="H5" s="32"/>
      <c r="I5" s="37">
        <v>13925</v>
      </c>
      <c r="J5" s="37">
        <v>13925</v>
      </c>
      <c r="K5" s="37">
        <v>2925</v>
      </c>
      <c r="L5" s="37">
        <v>16850</v>
      </c>
      <c r="M5" s="37" t="s">
        <v>421</v>
      </c>
      <c r="N5" s="35" t="s">
        <v>270</v>
      </c>
      <c r="O5" s="22" t="s">
        <v>25</v>
      </c>
      <c r="P5" s="31" t="s">
        <v>269</v>
      </c>
      <c r="Q5" s="22"/>
      <c r="R5" s="22" t="s">
        <v>293</v>
      </c>
      <c r="S5" s="45" t="s">
        <v>307</v>
      </c>
      <c r="T5" s="23">
        <f>+E5</f>
        <v>44908</v>
      </c>
      <c r="U5" s="46" t="s">
        <v>308</v>
      </c>
      <c r="V5" s="22" t="e">
        <f t="shared" ref="V5:V8" si="0">DAYS360(T5,U5)</f>
        <v>#VALUE!</v>
      </c>
      <c r="W5" s="39" t="e">
        <f t="shared" ref="W5:W8" si="1">V5/30</f>
        <v>#VALUE!</v>
      </c>
      <c r="X5" s="50" t="s">
        <v>419</v>
      </c>
    </row>
    <row r="6" spans="1:24" s="26" customFormat="1" ht="43.9" customHeight="1" x14ac:dyDescent="0.2">
      <c r="A6" s="22">
        <v>2</v>
      </c>
      <c r="B6" s="43" t="s">
        <v>389</v>
      </c>
      <c r="C6" s="22" t="s">
        <v>23</v>
      </c>
      <c r="D6" s="23">
        <v>44589</v>
      </c>
      <c r="E6" s="23">
        <v>44589</v>
      </c>
      <c r="F6" s="22" t="s">
        <v>24</v>
      </c>
      <c r="G6" s="22">
        <v>2</v>
      </c>
      <c r="H6" s="32"/>
      <c r="I6" s="37">
        <v>35000</v>
      </c>
      <c r="J6" s="37">
        <v>35000</v>
      </c>
      <c r="K6" s="37">
        <v>7350</v>
      </c>
      <c r="L6" s="37">
        <v>42350</v>
      </c>
      <c r="M6" s="37" t="s">
        <v>421</v>
      </c>
      <c r="N6" s="35" t="s">
        <v>271</v>
      </c>
      <c r="O6" s="22" t="s">
        <v>25</v>
      </c>
      <c r="P6" s="31" t="s">
        <v>269</v>
      </c>
      <c r="Q6" s="22"/>
      <c r="R6" s="25" t="s">
        <v>294</v>
      </c>
      <c r="S6" s="22" t="s">
        <v>309</v>
      </c>
      <c r="T6" s="23">
        <f>+E6</f>
        <v>44589</v>
      </c>
      <c r="U6" s="23">
        <v>44923</v>
      </c>
      <c r="V6" s="22">
        <f t="shared" si="0"/>
        <v>330</v>
      </c>
      <c r="W6" s="39">
        <f t="shared" si="1"/>
        <v>11</v>
      </c>
    </row>
    <row r="7" spans="1:24" s="26" customFormat="1" ht="43.9" customHeight="1" x14ac:dyDescent="0.2">
      <c r="A7" s="22">
        <v>3</v>
      </c>
      <c r="B7" s="43" t="s">
        <v>390</v>
      </c>
      <c r="C7" s="22" t="s">
        <v>23</v>
      </c>
      <c r="D7" s="23">
        <v>44589</v>
      </c>
      <c r="E7" s="23">
        <v>44589</v>
      </c>
      <c r="F7" s="22" t="s">
        <v>24</v>
      </c>
      <c r="G7" s="22">
        <v>2</v>
      </c>
      <c r="H7" s="32"/>
      <c r="I7" s="37">
        <v>50500</v>
      </c>
      <c r="J7" s="37">
        <v>50500</v>
      </c>
      <c r="K7" s="37">
        <v>0</v>
      </c>
      <c r="L7" s="37">
        <v>50500</v>
      </c>
      <c r="M7" s="37" t="s">
        <v>421</v>
      </c>
      <c r="N7" s="35" t="s">
        <v>272</v>
      </c>
      <c r="O7" s="22" t="s">
        <v>25</v>
      </c>
      <c r="P7" s="31" t="s">
        <v>269</v>
      </c>
      <c r="Q7" s="22"/>
      <c r="R7" s="22" t="s">
        <v>295</v>
      </c>
      <c r="S7" s="22" t="s">
        <v>335</v>
      </c>
      <c r="T7" s="23">
        <f>+E7</f>
        <v>44589</v>
      </c>
      <c r="U7" s="23">
        <v>44957</v>
      </c>
      <c r="V7" s="22">
        <f t="shared" si="0"/>
        <v>363</v>
      </c>
      <c r="W7" s="39">
        <f t="shared" si="1"/>
        <v>12.1</v>
      </c>
    </row>
    <row r="8" spans="1:24" s="26" customFormat="1" ht="43.9" customHeight="1" x14ac:dyDescent="0.2">
      <c r="A8" s="22">
        <v>4</v>
      </c>
      <c r="B8" s="43" t="s">
        <v>404</v>
      </c>
      <c r="C8" s="22" t="s">
        <v>23</v>
      </c>
      <c r="D8" s="23">
        <v>44627</v>
      </c>
      <c r="E8" s="23">
        <v>44627</v>
      </c>
      <c r="F8" s="22" t="s">
        <v>24</v>
      </c>
      <c r="G8" s="22">
        <v>2</v>
      </c>
      <c r="H8" s="32"/>
      <c r="I8" s="37"/>
      <c r="J8" s="37">
        <v>14912.04</v>
      </c>
      <c r="K8" s="37">
        <v>3963.96</v>
      </c>
      <c r="L8" s="37">
        <v>18876</v>
      </c>
      <c r="M8" s="37" t="s">
        <v>421</v>
      </c>
      <c r="N8" s="35" t="s">
        <v>324</v>
      </c>
      <c r="O8" s="22" t="s">
        <v>25</v>
      </c>
      <c r="P8" s="31" t="s">
        <v>26</v>
      </c>
      <c r="Q8" s="22"/>
      <c r="R8" s="22" t="s">
        <v>325</v>
      </c>
      <c r="S8" s="22" t="s">
        <v>326</v>
      </c>
      <c r="T8" s="23">
        <v>44733</v>
      </c>
      <c r="U8" s="23">
        <v>45097</v>
      </c>
      <c r="V8" s="22">
        <f t="shared" si="0"/>
        <v>359</v>
      </c>
      <c r="W8" s="39">
        <f t="shared" si="1"/>
        <v>11.966666666666667</v>
      </c>
    </row>
    <row r="9" spans="1:24" s="26" customFormat="1" ht="43.9" customHeight="1" x14ac:dyDescent="0.2">
      <c r="A9" s="22">
        <v>5</v>
      </c>
      <c r="B9" s="43" t="s">
        <v>405</v>
      </c>
      <c r="C9" s="22" t="s">
        <v>23</v>
      </c>
      <c r="D9" s="23">
        <v>44627</v>
      </c>
      <c r="E9" s="23">
        <v>44627</v>
      </c>
      <c r="F9" s="22" t="s">
        <v>24</v>
      </c>
      <c r="G9" s="22">
        <v>2</v>
      </c>
      <c r="H9" s="32"/>
      <c r="I9" s="37"/>
      <c r="J9" s="37">
        <v>22368.06</v>
      </c>
      <c r="K9" s="37">
        <v>5945.94</v>
      </c>
      <c r="L9" s="37">
        <v>28314</v>
      </c>
      <c r="M9" s="37" t="s">
        <v>421</v>
      </c>
      <c r="N9" s="35" t="s">
        <v>327</v>
      </c>
      <c r="O9" s="22" t="s">
        <v>25</v>
      </c>
      <c r="P9" s="31" t="s">
        <v>26</v>
      </c>
      <c r="Q9" s="22"/>
      <c r="R9" s="22" t="s">
        <v>328</v>
      </c>
      <c r="S9" s="22" t="s">
        <v>329</v>
      </c>
      <c r="T9" s="23">
        <v>44722</v>
      </c>
      <c r="U9" s="23">
        <v>45086</v>
      </c>
      <c r="V9" s="22">
        <f t="shared" ref="V9:V10" si="2">DAYS360(T9,U9)</f>
        <v>359</v>
      </c>
      <c r="W9" s="39">
        <f t="shared" ref="W9:W10" si="3">V9/30</f>
        <v>11.966666666666667</v>
      </c>
    </row>
    <row r="10" spans="1:24" s="26" customFormat="1" ht="43.9" customHeight="1" x14ac:dyDescent="0.2">
      <c r="A10" s="22">
        <v>6</v>
      </c>
      <c r="B10" s="43" t="s">
        <v>371</v>
      </c>
      <c r="C10" s="22" t="s">
        <v>23</v>
      </c>
      <c r="D10" s="23">
        <v>44728</v>
      </c>
      <c r="E10" s="23">
        <v>44728</v>
      </c>
      <c r="F10" s="22" t="s">
        <v>24</v>
      </c>
      <c r="G10" s="22">
        <v>2</v>
      </c>
      <c r="H10" s="32"/>
      <c r="I10" s="37">
        <v>82644.63</v>
      </c>
      <c r="J10" s="37">
        <v>76446.28</v>
      </c>
      <c r="K10" s="37">
        <v>16053.720000000001</v>
      </c>
      <c r="L10" s="37">
        <v>92500</v>
      </c>
      <c r="M10" s="37" t="s">
        <v>421</v>
      </c>
      <c r="N10" s="25" t="s">
        <v>331</v>
      </c>
      <c r="O10" s="22" t="s">
        <v>25</v>
      </c>
      <c r="P10" s="31" t="s">
        <v>26</v>
      </c>
      <c r="Q10" s="22"/>
      <c r="R10" s="22" t="s">
        <v>298</v>
      </c>
      <c r="S10" s="22" t="s">
        <v>330</v>
      </c>
      <c r="T10" s="23">
        <f>+E10</f>
        <v>44728</v>
      </c>
      <c r="U10" s="23">
        <v>45459</v>
      </c>
      <c r="V10" s="22">
        <f t="shared" si="2"/>
        <v>720</v>
      </c>
      <c r="W10" s="39">
        <f t="shared" si="3"/>
        <v>24</v>
      </c>
    </row>
    <row r="11" spans="1:24" s="26" customFormat="1" ht="66" customHeight="1" x14ac:dyDescent="0.2">
      <c r="A11" s="22">
        <v>7</v>
      </c>
      <c r="B11" s="43" t="s">
        <v>402</v>
      </c>
      <c r="C11" s="22" t="s">
        <v>23</v>
      </c>
      <c r="D11" s="23">
        <v>44578</v>
      </c>
      <c r="E11" s="23">
        <v>44587</v>
      </c>
      <c r="F11" s="22" t="s">
        <v>24</v>
      </c>
      <c r="G11" s="22">
        <v>2</v>
      </c>
      <c r="H11" s="32"/>
      <c r="I11" s="37">
        <v>108335.17</v>
      </c>
      <c r="J11" s="37">
        <v>42000</v>
      </c>
      <c r="K11" s="37">
        <v>8820</v>
      </c>
      <c r="L11" s="37">
        <v>50820</v>
      </c>
      <c r="M11" s="37" t="s">
        <v>421</v>
      </c>
      <c r="N11" s="25" t="s">
        <v>356</v>
      </c>
      <c r="O11" s="22" t="s">
        <v>25</v>
      </c>
      <c r="P11" s="31" t="s">
        <v>26</v>
      </c>
      <c r="Q11" s="22"/>
      <c r="R11" s="25" t="s">
        <v>357</v>
      </c>
      <c r="S11" s="22" t="s">
        <v>358</v>
      </c>
      <c r="T11" s="23">
        <f>+E11</f>
        <v>44587</v>
      </c>
      <c r="U11" s="23">
        <v>45010</v>
      </c>
      <c r="V11" s="22">
        <f t="shared" ref="V11" si="4">DAYS360(T11,U11)</f>
        <v>419</v>
      </c>
      <c r="W11" s="39">
        <f t="shared" ref="W11" si="5">V11/30</f>
        <v>13.966666666666667</v>
      </c>
    </row>
    <row r="12" spans="1:24" s="26" customFormat="1" ht="43.9" customHeight="1" x14ac:dyDescent="0.2">
      <c r="A12" s="22">
        <v>8</v>
      </c>
      <c r="B12" s="43" t="s">
        <v>394</v>
      </c>
      <c r="C12" s="22" t="s">
        <v>23</v>
      </c>
      <c r="D12" s="23">
        <v>44679</v>
      </c>
      <c r="E12" s="23">
        <v>44691</v>
      </c>
      <c r="F12" s="22" t="s">
        <v>24</v>
      </c>
      <c r="G12" s="22">
        <v>2</v>
      </c>
      <c r="H12" s="32"/>
      <c r="I12" s="37">
        <v>160330.57999999999</v>
      </c>
      <c r="J12" s="37">
        <v>58863.97</v>
      </c>
      <c r="K12" s="37">
        <v>12361.429999999993</v>
      </c>
      <c r="L12" s="37">
        <v>71225.399999999994</v>
      </c>
      <c r="M12" s="37" t="s">
        <v>421</v>
      </c>
      <c r="N12" s="25" t="s">
        <v>273</v>
      </c>
      <c r="O12" s="22" t="s">
        <v>25</v>
      </c>
      <c r="P12" s="31" t="s">
        <v>26</v>
      </c>
      <c r="Q12" s="22"/>
      <c r="R12" s="22" t="s">
        <v>372</v>
      </c>
      <c r="S12" s="22" t="s">
        <v>373</v>
      </c>
      <c r="T12" s="23">
        <f>+E12</f>
        <v>44691</v>
      </c>
      <c r="U12" s="23">
        <v>45055</v>
      </c>
      <c r="V12" s="22">
        <f>DAYS360(T12,U12)</f>
        <v>359</v>
      </c>
      <c r="W12" s="39">
        <f>V12/30</f>
        <v>11.966666666666667</v>
      </c>
    </row>
    <row r="13" spans="1:24" s="26" customFormat="1" ht="43.9" customHeight="1" x14ac:dyDescent="0.2">
      <c r="A13" s="22">
        <v>9</v>
      </c>
      <c r="B13" s="43" t="s">
        <v>257</v>
      </c>
      <c r="C13" s="22" t="s">
        <v>23</v>
      </c>
      <c r="D13" s="23">
        <v>44618</v>
      </c>
      <c r="E13" s="23">
        <v>44618</v>
      </c>
      <c r="F13" s="22" t="s">
        <v>24</v>
      </c>
      <c r="G13" s="22">
        <v>2</v>
      </c>
      <c r="H13" s="24"/>
      <c r="I13" s="37">
        <v>54460.15</v>
      </c>
      <c r="J13" s="37">
        <v>54460.15</v>
      </c>
      <c r="K13" s="37">
        <v>2178.4099999999962</v>
      </c>
      <c r="L13" s="37">
        <v>56638.559999999998</v>
      </c>
      <c r="M13" s="37" t="s">
        <v>421</v>
      </c>
      <c r="N13" s="25" t="s">
        <v>274</v>
      </c>
      <c r="O13" s="22" t="s">
        <v>25</v>
      </c>
      <c r="P13" s="31" t="s">
        <v>269</v>
      </c>
      <c r="Q13" s="27"/>
      <c r="R13" s="25" t="s">
        <v>296</v>
      </c>
      <c r="S13" s="22" t="s">
        <v>310</v>
      </c>
      <c r="T13" s="23">
        <f>+E13</f>
        <v>44618</v>
      </c>
      <c r="U13" s="23">
        <v>44707</v>
      </c>
      <c r="V13" s="22">
        <f>DAYS360(T13,U13)</f>
        <v>90</v>
      </c>
      <c r="W13" s="39">
        <f>V13/30</f>
        <v>3</v>
      </c>
    </row>
    <row r="14" spans="1:24" s="26" customFormat="1" ht="43.9" customHeight="1" x14ac:dyDescent="0.2">
      <c r="A14" s="22">
        <v>10</v>
      </c>
      <c r="B14" s="43" t="s">
        <v>258</v>
      </c>
      <c r="C14" s="22" t="s">
        <v>23</v>
      </c>
      <c r="D14" s="23">
        <v>44621</v>
      </c>
      <c r="E14" s="23">
        <v>44635</v>
      </c>
      <c r="F14" s="22" t="s">
        <v>24</v>
      </c>
      <c r="G14" s="22">
        <v>2</v>
      </c>
      <c r="H14" s="24"/>
      <c r="I14" s="37">
        <v>3950</v>
      </c>
      <c r="J14" s="37">
        <v>3950</v>
      </c>
      <c r="K14" s="37">
        <v>829.5</v>
      </c>
      <c r="L14" s="37">
        <v>4779.5</v>
      </c>
      <c r="M14" s="37" t="s">
        <v>421</v>
      </c>
      <c r="N14" s="25" t="s">
        <v>275</v>
      </c>
      <c r="O14" s="22" t="s">
        <v>25</v>
      </c>
      <c r="P14" s="31" t="s">
        <v>269</v>
      </c>
      <c r="Q14" s="27"/>
      <c r="R14" s="25" t="s">
        <v>297</v>
      </c>
      <c r="S14" s="22" t="s">
        <v>311</v>
      </c>
      <c r="T14" s="23">
        <v>44691</v>
      </c>
      <c r="U14" s="23">
        <v>44696</v>
      </c>
      <c r="V14" s="22">
        <f>DAYS360(T14,U14)</f>
        <v>5</v>
      </c>
      <c r="W14" s="39">
        <f>V14/30</f>
        <v>0.16666666666666666</v>
      </c>
    </row>
    <row r="15" spans="1:24" s="26" customFormat="1" ht="66" customHeight="1" x14ac:dyDescent="0.2">
      <c r="A15" s="22">
        <v>11</v>
      </c>
      <c r="B15" s="43" t="s">
        <v>391</v>
      </c>
      <c r="C15" s="22" t="s">
        <v>23</v>
      </c>
      <c r="D15" s="23">
        <v>44589</v>
      </c>
      <c r="E15" s="23">
        <v>44635</v>
      </c>
      <c r="F15" s="22" t="s">
        <v>24</v>
      </c>
      <c r="G15" s="22">
        <v>2</v>
      </c>
      <c r="H15" s="32"/>
      <c r="I15" s="37">
        <v>28631.4</v>
      </c>
      <c r="J15" s="37">
        <v>28631.4</v>
      </c>
      <c r="K15" s="37">
        <v>6012.5899999999965</v>
      </c>
      <c r="L15" s="37">
        <v>34643.99</v>
      </c>
      <c r="M15" s="37" t="s">
        <v>421</v>
      </c>
      <c r="N15" s="25" t="s">
        <v>276</v>
      </c>
      <c r="O15" s="22" t="s">
        <v>25</v>
      </c>
      <c r="P15" s="31" t="s">
        <v>269</v>
      </c>
      <c r="Q15" s="22"/>
      <c r="R15" s="22" t="s">
        <v>33</v>
      </c>
      <c r="S15" s="22" t="s">
        <v>312</v>
      </c>
      <c r="T15" s="23">
        <f t="shared" ref="T15:T33" si="6">+E15</f>
        <v>44635</v>
      </c>
      <c r="U15" s="23">
        <v>44727</v>
      </c>
      <c r="V15" s="22">
        <f t="shared" ref="V15" si="7">DAYS360(T15,U15)</f>
        <v>90</v>
      </c>
      <c r="W15" s="39">
        <f t="shared" ref="W15" si="8">V15/30</f>
        <v>3</v>
      </c>
    </row>
    <row r="16" spans="1:24" s="26" customFormat="1" ht="43.9" customHeight="1" x14ac:dyDescent="0.2">
      <c r="A16" s="22">
        <v>12</v>
      </c>
      <c r="B16" s="43" t="s">
        <v>259</v>
      </c>
      <c r="C16" s="22" t="s">
        <v>23</v>
      </c>
      <c r="D16" s="23">
        <v>44644</v>
      </c>
      <c r="E16" s="23">
        <v>44644</v>
      </c>
      <c r="F16" s="22" t="s">
        <v>24</v>
      </c>
      <c r="G16" s="22">
        <v>2</v>
      </c>
      <c r="H16" s="24"/>
      <c r="I16" s="37">
        <v>14999</v>
      </c>
      <c r="J16" s="37">
        <v>14999</v>
      </c>
      <c r="K16" s="37">
        <v>0</v>
      </c>
      <c r="L16" s="37">
        <v>14999</v>
      </c>
      <c r="M16" s="37" t="s">
        <v>421</v>
      </c>
      <c r="N16" s="25" t="s">
        <v>277</v>
      </c>
      <c r="O16" s="22" t="s">
        <v>25</v>
      </c>
      <c r="P16" s="31" t="s">
        <v>269</v>
      </c>
      <c r="Q16" s="27"/>
      <c r="R16" s="25" t="s">
        <v>313</v>
      </c>
      <c r="S16" s="22" t="s">
        <v>314</v>
      </c>
      <c r="T16" s="23">
        <f t="shared" si="6"/>
        <v>44644</v>
      </c>
      <c r="U16" s="23">
        <v>44889</v>
      </c>
      <c r="V16" s="22">
        <f>DAYS360(T16,U16)</f>
        <v>240</v>
      </c>
      <c r="W16" s="39">
        <f>V16/30</f>
        <v>8</v>
      </c>
    </row>
    <row r="17" spans="1:23" s="26" customFormat="1" ht="43.9" customHeight="1" x14ac:dyDescent="0.2">
      <c r="A17" s="22">
        <v>13</v>
      </c>
      <c r="B17" s="44" t="s">
        <v>395</v>
      </c>
      <c r="C17" s="22" t="s">
        <v>23</v>
      </c>
      <c r="D17" s="23">
        <v>44691</v>
      </c>
      <c r="E17" s="23">
        <v>44691</v>
      </c>
      <c r="F17" s="22" t="s">
        <v>24</v>
      </c>
      <c r="G17" s="22">
        <v>2</v>
      </c>
      <c r="H17" s="24"/>
      <c r="I17" s="37">
        <v>100000</v>
      </c>
      <c r="J17" s="37">
        <v>34074</v>
      </c>
      <c r="K17" s="37">
        <v>7155.5400000000009</v>
      </c>
      <c r="L17" s="37">
        <v>41229.54</v>
      </c>
      <c r="M17" s="52">
        <v>44992.639999999999</v>
      </c>
      <c r="N17" s="25" t="s">
        <v>375</v>
      </c>
      <c r="O17" s="22" t="s">
        <v>25</v>
      </c>
      <c r="P17" s="31" t="s">
        <v>26</v>
      </c>
      <c r="Q17" s="27"/>
      <c r="R17" s="25" t="s">
        <v>359</v>
      </c>
      <c r="S17" s="22" t="s">
        <v>374</v>
      </c>
      <c r="T17" s="23">
        <f t="shared" si="6"/>
        <v>44691</v>
      </c>
      <c r="U17" s="23">
        <v>44834</v>
      </c>
      <c r="V17" s="22">
        <f>DAYS360(T17,U17)</f>
        <v>140</v>
      </c>
      <c r="W17" s="39">
        <f>V17/30</f>
        <v>4.666666666666667</v>
      </c>
    </row>
    <row r="18" spans="1:23" s="26" customFormat="1" ht="43.9" customHeight="1" x14ac:dyDescent="0.2">
      <c r="A18" s="22">
        <v>14</v>
      </c>
      <c r="B18" s="44" t="s">
        <v>392</v>
      </c>
      <c r="C18" s="22" t="s">
        <v>23</v>
      </c>
      <c r="D18" s="23">
        <v>44658</v>
      </c>
      <c r="E18" s="23">
        <v>44658</v>
      </c>
      <c r="F18" s="22" t="s">
        <v>24</v>
      </c>
      <c r="G18" s="22">
        <v>2</v>
      </c>
      <c r="H18" s="24"/>
      <c r="I18" s="37">
        <v>8264.4599999999991</v>
      </c>
      <c r="J18" s="37">
        <v>8264.4599999999991</v>
      </c>
      <c r="K18" s="37">
        <v>1735.5400000000009</v>
      </c>
      <c r="L18" s="37">
        <v>10000</v>
      </c>
      <c r="M18" s="37" t="s">
        <v>421</v>
      </c>
      <c r="N18" s="25" t="s">
        <v>278</v>
      </c>
      <c r="O18" s="22" t="s">
        <v>25</v>
      </c>
      <c r="P18" s="31" t="s">
        <v>269</v>
      </c>
      <c r="Q18" s="27"/>
      <c r="R18" s="25" t="s">
        <v>315</v>
      </c>
      <c r="S18" s="22" t="s">
        <v>316</v>
      </c>
      <c r="T18" s="23">
        <f t="shared" si="6"/>
        <v>44658</v>
      </c>
      <c r="U18" s="23">
        <v>44719</v>
      </c>
      <c r="V18" s="22">
        <f>DAYS360(T18,U18)</f>
        <v>60</v>
      </c>
      <c r="W18" s="39">
        <f>V18/30</f>
        <v>2</v>
      </c>
    </row>
    <row r="19" spans="1:23" s="26" customFormat="1" ht="47.25" customHeight="1" x14ac:dyDescent="0.2">
      <c r="A19" s="22">
        <v>15</v>
      </c>
      <c r="B19" s="44" t="s">
        <v>260</v>
      </c>
      <c r="C19" s="22" t="s">
        <v>23</v>
      </c>
      <c r="D19" s="23">
        <v>44691</v>
      </c>
      <c r="E19" s="23">
        <v>44691</v>
      </c>
      <c r="F19" s="22" t="s">
        <v>24</v>
      </c>
      <c r="G19" s="22">
        <v>2</v>
      </c>
      <c r="H19" s="24"/>
      <c r="I19" s="37">
        <v>4500</v>
      </c>
      <c r="J19" s="37">
        <v>4500</v>
      </c>
      <c r="K19" s="37">
        <v>945</v>
      </c>
      <c r="L19" s="37">
        <v>5445</v>
      </c>
      <c r="M19" s="37" t="s">
        <v>421</v>
      </c>
      <c r="N19" s="25" t="s">
        <v>279</v>
      </c>
      <c r="O19" s="22" t="s">
        <v>25</v>
      </c>
      <c r="P19" s="31" t="s">
        <v>269</v>
      </c>
      <c r="Q19" s="27"/>
      <c r="R19" s="25" t="s">
        <v>299</v>
      </c>
      <c r="S19" s="30" t="s">
        <v>317</v>
      </c>
      <c r="T19" s="23">
        <f t="shared" si="6"/>
        <v>44691</v>
      </c>
      <c r="U19" s="23">
        <v>45240</v>
      </c>
      <c r="V19" s="22">
        <f>DAYS360(T19,U19)</f>
        <v>540</v>
      </c>
      <c r="W19" s="39">
        <f>+V19/30</f>
        <v>18</v>
      </c>
    </row>
    <row r="20" spans="1:23" s="26" customFormat="1" ht="56.45" customHeight="1" x14ac:dyDescent="0.2">
      <c r="A20" s="22">
        <v>16</v>
      </c>
      <c r="B20" s="44" t="s">
        <v>396</v>
      </c>
      <c r="C20" s="22" t="s">
        <v>23</v>
      </c>
      <c r="D20" s="23">
        <v>44736</v>
      </c>
      <c r="E20" s="23">
        <v>44750</v>
      </c>
      <c r="F20" s="22" t="s">
        <v>24</v>
      </c>
      <c r="G20" s="22">
        <v>2</v>
      </c>
      <c r="H20" s="24"/>
      <c r="I20" s="37">
        <v>213000</v>
      </c>
      <c r="J20" s="37">
        <v>73220</v>
      </c>
      <c r="K20" s="37">
        <v>15376.199999999997</v>
      </c>
      <c r="L20" s="37">
        <v>88596.2</v>
      </c>
      <c r="M20" s="37" t="s">
        <v>421</v>
      </c>
      <c r="N20" s="25" t="s">
        <v>280</v>
      </c>
      <c r="O20" s="22" t="s">
        <v>25</v>
      </c>
      <c r="P20" s="31" t="s">
        <v>26</v>
      </c>
      <c r="Q20" s="27"/>
      <c r="R20" s="25" t="s">
        <v>386</v>
      </c>
      <c r="S20" s="22" t="s">
        <v>387</v>
      </c>
      <c r="T20" s="23">
        <f t="shared" si="6"/>
        <v>44750</v>
      </c>
      <c r="U20" s="23">
        <v>45115</v>
      </c>
      <c r="V20" s="22">
        <f>DAYS360(D20,U20)</f>
        <v>374</v>
      </c>
      <c r="W20" s="39">
        <f t="shared" ref="W20:W23" si="9">+V20/30</f>
        <v>12.466666666666667</v>
      </c>
    </row>
    <row r="21" spans="1:23" s="26" customFormat="1" ht="47.25" customHeight="1" x14ac:dyDescent="0.2">
      <c r="A21" s="22">
        <v>17</v>
      </c>
      <c r="B21" s="43" t="s">
        <v>261</v>
      </c>
      <c r="C21" s="22" t="s">
        <v>23</v>
      </c>
      <c r="D21" s="23">
        <v>44685</v>
      </c>
      <c r="E21" s="23">
        <v>44695</v>
      </c>
      <c r="F21" s="22" t="s">
        <v>24</v>
      </c>
      <c r="G21" s="22">
        <v>2</v>
      </c>
      <c r="H21" s="24"/>
      <c r="I21" s="37">
        <v>9917.36</v>
      </c>
      <c r="J21" s="37">
        <v>9917.36</v>
      </c>
      <c r="K21" s="37">
        <v>2082.6399999999994</v>
      </c>
      <c r="L21" s="37">
        <v>12000</v>
      </c>
      <c r="M21" s="37" t="s">
        <v>421</v>
      </c>
      <c r="N21" s="25" t="s">
        <v>281</v>
      </c>
      <c r="O21" s="22" t="s">
        <v>25</v>
      </c>
      <c r="P21" s="31" t="s">
        <v>269</v>
      </c>
      <c r="Q21" s="27"/>
      <c r="R21" s="25" t="s">
        <v>313</v>
      </c>
      <c r="S21" s="22" t="s">
        <v>314</v>
      </c>
      <c r="T21" s="23">
        <f t="shared" si="6"/>
        <v>44695</v>
      </c>
      <c r="U21" s="23">
        <v>44926</v>
      </c>
      <c r="V21" s="22">
        <f>DAYS360(D21,U21)</f>
        <v>237</v>
      </c>
      <c r="W21" s="39">
        <f t="shared" si="9"/>
        <v>7.9</v>
      </c>
    </row>
    <row r="22" spans="1:23" s="26" customFormat="1" ht="29.45" customHeight="1" x14ac:dyDescent="0.2">
      <c r="A22" s="22">
        <v>18</v>
      </c>
      <c r="B22" s="43" t="s">
        <v>262</v>
      </c>
      <c r="C22" s="22" t="s">
        <v>23</v>
      </c>
      <c r="D22" s="23">
        <v>44638</v>
      </c>
      <c r="E22" s="23">
        <v>44638</v>
      </c>
      <c r="F22" s="22" t="s">
        <v>24</v>
      </c>
      <c r="G22" s="22">
        <v>2</v>
      </c>
      <c r="H22" s="24"/>
      <c r="I22" s="37">
        <v>30000</v>
      </c>
      <c r="J22" s="37">
        <v>30000</v>
      </c>
      <c r="K22" s="37">
        <v>0</v>
      </c>
      <c r="L22" s="37">
        <v>30000</v>
      </c>
      <c r="M22" s="37" t="s">
        <v>421</v>
      </c>
      <c r="N22" s="25" t="s">
        <v>282</v>
      </c>
      <c r="O22" s="22" t="s">
        <v>25</v>
      </c>
      <c r="P22" s="31" t="s">
        <v>269</v>
      </c>
      <c r="Q22" s="27"/>
      <c r="R22" s="25" t="s">
        <v>300</v>
      </c>
      <c r="S22" s="22" t="s">
        <v>383</v>
      </c>
      <c r="T22" s="23">
        <f t="shared" si="6"/>
        <v>44638</v>
      </c>
      <c r="U22" s="23">
        <v>44801</v>
      </c>
      <c r="V22" s="22">
        <f>DAYS360(D22,U22)</f>
        <v>160</v>
      </c>
      <c r="W22" s="39">
        <f t="shared" si="9"/>
        <v>5.333333333333333</v>
      </c>
    </row>
    <row r="23" spans="1:23" s="26" customFormat="1" ht="48" customHeight="1" x14ac:dyDescent="0.2">
      <c r="A23" s="22">
        <v>19</v>
      </c>
      <c r="B23" s="44" t="s">
        <v>397</v>
      </c>
      <c r="C23" s="22" t="s">
        <v>23</v>
      </c>
      <c r="D23" s="23">
        <v>44749</v>
      </c>
      <c r="E23" s="23">
        <v>44749</v>
      </c>
      <c r="F23" s="22" t="s">
        <v>24</v>
      </c>
      <c r="G23" s="22">
        <v>2</v>
      </c>
      <c r="H23" s="24"/>
      <c r="I23" s="37">
        <v>100000</v>
      </c>
      <c r="J23" s="37">
        <v>87830</v>
      </c>
      <c r="K23" s="37">
        <v>20444.300000000003</v>
      </c>
      <c r="L23" s="37">
        <v>108274.3</v>
      </c>
      <c r="M23" s="37" t="s">
        <v>421</v>
      </c>
      <c r="N23" s="25" t="s">
        <v>283</v>
      </c>
      <c r="O23" s="22" t="s">
        <v>25</v>
      </c>
      <c r="P23" s="31" t="s">
        <v>26</v>
      </c>
      <c r="Q23" s="27"/>
      <c r="R23" s="25" t="s">
        <v>359</v>
      </c>
      <c r="S23" s="22" t="s">
        <v>374</v>
      </c>
      <c r="T23" s="23">
        <f t="shared" si="6"/>
        <v>44749</v>
      </c>
      <c r="U23" s="23">
        <v>44948</v>
      </c>
      <c r="V23" s="22">
        <f>DAYS360(D23,U23)</f>
        <v>195</v>
      </c>
      <c r="W23" s="39">
        <f t="shared" si="9"/>
        <v>6.5</v>
      </c>
    </row>
    <row r="24" spans="1:23" s="26" customFormat="1" ht="29.25" customHeight="1" x14ac:dyDescent="0.2">
      <c r="A24" s="22">
        <v>20</v>
      </c>
      <c r="B24" s="44" t="s">
        <v>263</v>
      </c>
      <c r="C24" s="22" t="s">
        <v>23</v>
      </c>
      <c r="D24" s="23">
        <v>44760</v>
      </c>
      <c r="E24" s="23">
        <v>44760</v>
      </c>
      <c r="F24" s="22" t="s">
        <v>24</v>
      </c>
      <c r="G24" s="22">
        <v>2</v>
      </c>
      <c r="H24" s="22"/>
      <c r="I24" s="37">
        <v>54230.76</v>
      </c>
      <c r="J24" s="37">
        <v>54230.76</v>
      </c>
      <c r="K24" s="37">
        <v>2169.239999999998</v>
      </c>
      <c r="L24" s="37">
        <v>56400</v>
      </c>
      <c r="M24" s="37" t="s">
        <v>421</v>
      </c>
      <c r="N24" s="33" t="s">
        <v>284</v>
      </c>
      <c r="O24" s="22" t="s">
        <v>25</v>
      </c>
      <c r="P24" s="31" t="s">
        <v>269</v>
      </c>
      <c r="Q24" s="25"/>
      <c r="R24" s="22" t="s">
        <v>301</v>
      </c>
      <c r="S24" s="23" t="s">
        <v>318</v>
      </c>
      <c r="T24" s="23">
        <f t="shared" si="6"/>
        <v>44760</v>
      </c>
      <c r="U24" s="23">
        <v>44838</v>
      </c>
      <c r="V24" s="22">
        <f t="shared" ref="V24:V33" si="10">U24-T24</f>
        <v>78</v>
      </c>
      <c r="W24" s="39">
        <f t="shared" ref="W24:W33" si="11">V24*12/360</f>
        <v>2.6</v>
      </c>
    </row>
    <row r="25" spans="1:23" s="26" customFormat="1" ht="29.45" customHeight="1" x14ac:dyDescent="0.2">
      <c r="A25" s="22">
        <v>21</v>
      </c>
      <c r="B25" s="44" t="s">
        <v>264</v>
      </c>
      <c r="C25" s="22" t="s">
        <v>23</v>
      </c>
      <c r="D25" s="23">
        <v>44816</v>
      </c>
      <c r="E25" s="23">
        <v>44816</v>
      </c>
      <c r="F25" s="22" t="s">
        <v>24</v>
      </c>
      <c r="G25" s="22">
        <v>2</v>
      </c>
      <c r="H25" s="22"/>
      <c r="I25" s="37">
        <v>24793.39</v>
      </c>
      <c r="J25" s="37">
        <v>24793.39</v>
      </c>
      <c r="K25" s="37">
        <v>5206.6100000000006</v>
      </c>
      <c r="L25" s="37">
        <v>30000</v>
      </c>
      <c r="M25" s="37" t="s">
        <v>421</v>
      </c>
      <c r="N25" s="31" t="s">
        <v>285</v>
      </c>
      <c r="O25" s="22" t="s">
        <v>25</v>
      </c>
      <c r="P25" s="31" t="s">
        <v>269</v>
      </c>
      <c r="Q25" s="25"/>
      <c r="R25" s="22" t="s">
        <v>302</v>
      </c>
      <c r="S25" s="23" t="s">
        <v>319</v>
      </c>
      <c r="T25" s="23">
        <f t="shared" si="6"/>
        <v>44816</v>
      </c>
      <c r="U25" s="23">
        <v>45181</v>
      </c>
      <c r="V25" s="22">
        <f t="shared" si="10"/>
        <v>365</v>
      </c>
      <c r="W25" s="39">
        <f t="shared" si="11"/>
        <v>12.166666666666666</v>
      </c>
    </row>
    <row r="26" spans="1:23" s="26" customFormat="1" ht="55.9" customHeight="1" x14ac:dyDescent="0.2">
      <c r="A26" s="22">
        <v>22</v>
      </c>
      <c r="B26" s="44" t="s">
        <v>265</v>
      </c>
      <c r="C26" s="22" t="s">
        <v>23</v>
      </c>
      <c r="D26" s="23">
        <v>44721</v>
      </c>
      <c r="E26" s="23">
        <v>44764</v>
      </c>
      <c r="F26" s="22" t="s">
        <v>24</v>
      </c>
      <c r="G26" s="22">
        <v>2</v>
      </c>
      <c r="H26" s="22"/>
      <c r="I26" s="37">
        <v>12000</v>
      </c>
      <c r="J26" s="37">
        <v>12000</v>
      </c>
      <c r="K26" s="37">
        <v>2520</v>
      </c>
      <c r="L26" s="37">
        <v>14520</v>
      </c>
      <c r="M26" s="37" t="s">
        <v>421</v>
      </c>
      <c r="N26" s="34" t="s">
        <v>286</v>
      </c>
      <c r="O26" s="22" t="s">
        <v>25</v>
      </c>
      <c r="P26" s="31" t="s">
        <v>269</v>
      </c>
      <c r="Q26" s="25"/>
      <c r="R26" s="22" t="s">
        <v>323</v>
      </c>
      <c r="S26" s="23" t="s">
        <v>322</v>
      </c>
      <c r="T26" s="23">
        <f t="shared" si="6"/>
        <v>44764</v>
      </c>
      <c r="U26" s="23">
        <v>44948</v>
      </c>
      <c r="V26" s="22">
        <f t="shared" si="10"/>
        <v>184</v>
      </c>
      <c r="W26" s="39">
        <f t="shared" si="11"/>
        <v>6.1333333333333337</v>
      </c>
    </row>
    <row r="27" spans="1:23" s="26" customFormat="1" ht="48.6" customHeight="1" x14ac:dyDescent="0.2">
      <c r="A27" s="22">
        <v>23</v>
      </c>
      <c r="B27" s="44" t="s">
        <v>393</v>
      </c>
      <c r="C27" s="22" t="s">
        <v>23</v>
      </c>
      <c r="D27" s="23">
        <v>44833</v>
      </c>
      <c r="E27" s="23">
        <v>44833</v>
      </c>
      <c r="F27" s="22" t="s">
        <v>24</v>
      </c>
      <c r="G27" s="22">
        <v>2</v>
      </c>
      <c r="H27" s="22"/>
      <c r="I27" s="37">
        <v>22000</v>
      </c>
      <c r="J27" s="37">
        <v>18181.82</v>
      </c>
      <c r="K27" s="37">
        <v>3818.1800000000003</v>
      </c>
      <c r="L27" s="37">
        <v>22000</v>
      </c>
      <c r="M27" s="37" t="s">
        <v>421</v>
      </c>
      <c r="N27" s="34" t="s">
        <v>287</v>
      </c>
      <c r="O27" s="22" t="s">
        <v>25</v>
      </c>
      <c r="P27" s="31" t="s">
        <v>269</v>
      </c>
      <c r="Q27" s="25"/>
      <c r="R27" s="22" t="s">
        <v>303</v>
      </c>
      <c r="S27" s="23" t="s">
        <v>385</v>
      </c>
      <c r="T27" s="23">
        <f t="shared" si="6"/>
        <v>44833</v>
      </c>
      <c r="U27" s="23" t="s">
        <v>306</v>
      </c>
      <c r="V27" s="22" t="e">
        <f t="shared" si="10"/>
        <v>#VALUE!</v>
      </c>
      <c r="W27" s="39" t="e">
        <f t="shared" si="11"/>
        <v>#VALUE!</v>
      </c>
    </row>
    <row r="28" spans="1:23" s="26" customFormat="1" ht="32.450000000000003" customHeight="1" x14ac:dyDescent="0.2">
      <c r="A28" s="22">
        <v>24</v>
      </c>
      <c r="B28" s="44" t="s">
        <v>266</v>
      </c>
      <c r="C28" s="22" t="s">
        <v>23</v>
      </c>
      <c r="D28" s="23">
        <v>44882</v>
      </c>
      <c r="E28" s="23">
        <v>44882</v>
      </c>
      <c r="F28" s="22" t="s">
        <v>24</v>
      </c>
      <c r="G28" s="22">
        <v>2</v>
      </c>
      <c r="H28" s="22"/>
      <c r="I28" s="37">
        <v>12396.69</v>
      </c>
      <c r="J28" s="37">
        <v>11909.09</v>
      </c>
      <c r="K28" s="37">
        <v>2500.91</v>
      </c>
      <c r="L28" s="37">
        <v>14410</v>
      </c>
      <c r="M28" s="37" t="s">
        <v>421</v>
      </c>
      <c r="N28" s="34" t="s">
        <v>288</v>
      </c>
      <c r="O28" s="22" t="s">
        <v>25</v>
      </c>
      <c r="P28" s="31" t="s">
        <v>269</v>
      </c>
      <c r="Q28" s="25"/>
      <c r="R28" s="22" t="s">
        <v>304</v>
      </c>
      <c r="S28" s="23" t="s">
        <v>320</v>
      </c>
      <c r="T28" s="23">
        <f t="shared" si="6"/>
        <v>44882</v>
      </c>
      <c r="U28" s="23" t="s">
        <v>306</v>
      </c>
      <c r="V28" s="22" t="e">
        <f t="shared" si="10"/>
        <v>#VALUE!</v>
      </c>
      <c r="W28" s="39" t="e">
        <f t="shared" si="11"/>
        <v>#VALUE!</v>
      </c>
    </row>
    <row r="29" spans="1:23" s="26" customFormat="1" ht="45.6" customHeight="1" x14ac:dyDescent="0.2">
      <c r="A29" s="22">
        <v>25</v>
      </c>
      <c r="B29" s="44" t="s">
        <v>267</v>
      </c>
      <c r="C29" s="22" t="s">
        <v>23</v>
      </c>
      <c r="D29" s="23">
        <v>44916</v>
      </c>
      <c r="E29" s="23">
        <v>44916</v>
      </c>
      <c r="F29" s="22" t="s">
        <v>24</v>
      </c>
      <c r="G29" s="22">
        <v>2</v>
      </c>
      <c r="H29" s="22"/>
      <c r="I29" s="37">
        <v>50800</v>
      </c>
      <c r="J29" s="37">
        <v>50800</v>
      </c>
      <c r="K29" s="37">
        <v>2032</v>
      </c>
      <c r="L29" s="37">
        <v>52832</v>
      </c>
      <c r="M29" s="37" t="s">
        <v>421</v>
      </c>
      <c r="N29" s="34" t="s">
        <v>289</v>
      </c>
      <c r="O29" s="22" t="s">
        <v>25</v>
      </c>
      <c r="P29" s="31" t="s">
        <v>269</v>
      </c>
      <c r="Q29" s="25"/>
      <c r="R29" s="22" t="s">
        <v>301</v>
      </c>
      <c r="S29" s="23" t="s">
        <v>318</v>
      </c>
      <c r="T29" s="23">
        <f t="shared" si="6"/>
        <v>44916</v>
      </c>
      <c r="U29" s="23">
        <v>44971</v>
      </c>
      <c r="V29" s="22">
        <f t="shared" si="10"/>
        <v>55</v>
      </c>
      <c r="W29" s="39">
        <f t="shared" si="11"/>
        <v>1.8333333333333333</v>
      </c>
    </row>
    <row r="30" spans="1:23" s="26" customFormat="1" ht="42" customHeight="1" x14ac:dyDescent="0.2">
      <c r="A30" s="22">
        <v>26</v>
      </c>
      <c r="B30" s="44" t="s">
        <v>398</v>
      </c>
      <c r="C30" s="22" t="s">
        <v>23</v>
      </c>
      <c r="D30" s="23">
        <v>44907</v>
      </c>
      <c r="E30" s="23">
        <v>44907</v>
      </c>
      <c r="F30" s="22" t="s">
        <v>24</v>
      </c>
      <c r="G30" s="22">
        <v>2</v>
      </c>
      <c r="H30" s="22"/>
      <c r="I30" s="37">
        <v>100000</v>
      </c>
      <c r="J30" s="37">
        <v>49261.11</v>
      </c>
      <c r="K30" s="37">
        <v>10344.83</v>
      </c>
      <c r="L30" s="37" t="s">
        <v>413</v>
      </c>
      <c r="M30" s="37" t="s">
        <v>421</v>
      </c>
      <c r="N30" s="34" t="s">
        <v>378</v>
      </c>
      <c r="O30" s="22" t="s">
        <v>25</v>
      </c>
      <c r="P30" s="31" t="s">
        <v>26</v>
      </c>
      <c r="Q30" s="25"/>
      <c r="R30" s="25" t="s">
        <v>376</v>
      </c>
      <c r="S30" s="23" t="s">
        <v>377</v>
      </c>
      <c r="T30" s="23">
        <f t="shared" si="6"/>
        <v>44907</v>
      </c>
      <c r="U30" s="23">
        <v>45060</v>
      </c>
      <c r="V30" s="22">
        <f t="shared" si="10"/>
        <v>153</v>
      </c>
      <c r="W30" s="39">
        <f t="shared" si="11"/>
        <v>5.0999999999999996</v>
      </c>
    </row>
    <row r="31" spans="1:23" s="26" customFormat="1" ht="37.9" customHeight="1" x14ac:dyDescent="0.2">
      <c r="A31" s="22">
        <v>27</v>
      </c>
      <c r="B31" s="44" t="s">
        <v>268</v>
      </c>
      <c r="C31" s="22" t="s">
        <v>23</v>
      </c>
      <c r="D31" s="23">
        <v>44916</v>
      </c>
      <c r="E31" s="23">
        <v>44916</v>
      </c>
      <c r="F31" s="22" t="s">
        <v>24</v>
      </c>
      <c r="G31" s="22">
        <v>2</v>
      </c>
      <c r="H31" s="22"/>
      <c r="I31" s="37">
        <v>99800</v>
      </c>
      <c r="J31" s="37">
        <v>49900</v>
      </c>
      <c r="K31" s="37">
        <v>4990</v>
      </c>
      <c r="L31" s="37">
        <v>54890</v>
      </c>
      <c r="M31" s="37" t="s">
        <v>421</v>
      </c>
      <c r="N31" s="22" t="s">
        <v>290</v>
      </c>
      <c r="O31" s="22" t="s">
        <v>25</v>
      </c>
      <c r="P31" s="31" t="s">
        <v>26</v>
      </c>
      <c r="Q31" s="25"/>
      <c r="R31" s="22" t="s">
        <v>305</v>
      </c>
      <c r="S31" s="23" t="s">
        <v>360</v>
      </c>
      <c r="T31" s="23">
        <f t="shared" si="6"/>
        <v>44916</v>
      </c>
      <c r="U31" s="23">
        <v>45281</v>
      </c>
      <c r="V31" s="22">
        <f t="shared" si="10"/>
        <v>365</v>
      </c>
      <c r="W31" s="39">
        <f t="shared" si="11"/>
        <v>12.166666666666666</v>
      </c>
    </row>
    <row r="32" spans="1:23" s="26" customFormat="1" ht="31.9" customHeight="1" x14ac:dyDescent="0.2">
      <c r="A32" s="22">
        <v>28</v>
      </c>
      <c r="B32" s="44" t="s">
        <v>399</v>
      </c>
      <c r="C32" s="22" t="s">
        <v>23</v>
      </c>
      <c r="D32" s="23">
        <v>44907</v>
      </c>
      <c r="E32" s="23">
        <v>44907</v>
      </c>
      <c r="F32" s="22" t="s">
        <v>24</v>
      </c>
      <c r="G32" s="22">
        <v>2</v>
      </c>
      <c r="H32" s="22"/>
      <c r="I32" s="37">
        <v>60000</v>
      </c>
      <c r="J32" s="37">
        <v>16943</v>
      </c>
      <c r="K32" s="37">
        <v>3532.8300000000017</v>
      </c>
      <c r="L32" s="37">
        <v>20475.830000000002</v>
      </c>
      <c r="M32" s="37" t="s">
        <v>421</v>
      </c>
      <c r="N32" s="40" t="s">
        <v>291</v>
      </c>
      <c r="O32" s="22" t="s">
        <v>25</v>
      </c>
      <c r="P32" s="31" t="s">
        <v>26</v>
      </c>
      <c r="Q32" s="25"/>
      <c r="R32" s="25" t="s">
        <v>379</v>
      </c>
      <c r="S32" s="23" t="s">
        <v>380</v>
      </c>
      <c r="T32" s="23">
        <f t="shared" si="6"/>
        <v>44907</v>
      </c>
      <c r="U32" s="23">
        <v>45081</v>
      </c>
      <c r="V32" s="22">
        <f t="shared" si="10"/>
        <v>174</v>
      </c>
      <c r="W32" s="39">
        <f t="shared" si="11"/>
        <v>5.8</v>
      </c>
    </row>
    <row r="33" spans="1:28" s="26" customFormat="1" ht="48.6" customHeight="1" x14ac:dyDescent="0.3">
      <c r="A33" s="22">
        <v>29</v>
      </c>
      <c r="B33" s="44" t="s">
        <v>400</v>
      </c>
      <c r="C33" s="22" t="s">
        <v>23</v>
      </c>
      <c r="D33" s="23">
        <v>44918</v>
      </c>
      <c r="E33" s="23">
        <v>44918</v>
      </c>
      <c r="F33" s="22" t="s">
        <v>24</v>
      </c>
      <c r="G33" s="22">
        <v>2</v>
      </c>
      <c r="H33" s="22"/>
      <c r="I33" s="37">
        <v>26160</v>
      </c>
      <c r="J33" s="37">
        <v>25153.8</v>
      </c>
      <c r="K33" s="37">
        <v>1006.2000000000007</v>
      </c>
      <c r="L33" s="37">
        <v>26160</v>
      </c>
      <c r="M33" s="37" t="s">
        <v>421</v>
      </c>
      <c r="N33" s="40" t="s">
        <v>292</v>
      </c>
      <c r="O33" s="22" t="s">
        <v>25</v>
      </c>
      <c r="P33" s="31" t="s">
        <v>26</v>
      </c>
      <c r="Q33" s="25"/>
      <c r="R33" s="22" t="s">
        <v>381</v>
      </c>
      <c r="S33" s="23" t="s">
        <v>382</v>
      </c>
      <c r="T33" s="23">
        <f t="shared" si="6"/>
        <v>44918</v>
      </c>
      <c r="U33" s="23">
        <v>45016</v>
      </c>
      <c r="V33" s="22">
        <f t="shared" si="10"/>
        <v>98</v>
      </c>
      <c r="W33" s="39">
        <f t="shared" si="11"/>
        <v>3.2666666666666666</v>
      </c>
      <c r="X33" s="50"/>
    </row>
    <row r="34" spans="1:28" s="26" customFormat="1" ht="47.25" customHeight="1" x14ac:dyDescent="0.2">
      <c r="A34" s="22">
        <v>30</v>
      </c>
      <c r="B34" s="48" t="s">
        <v>418</v>
      </c>
      <c r="C34" s="22" t="s">
        <v>23</v>
      </c>
      <c r="D34" s="23">
        <v>44720</v>
      </c>
      <c r="E34" s="23">
        <v>44774</v>
      </c>
      <c r="F34" s="22" t="s">
        <v>24</v>
      </c>
      <c r="G34" s="22">
        <v>2</v>
      </c>
      <c r="H34" s="24"/>
      <c r="I34" s="37">
        <v>42675</v>
      </c>
      <c r="J34" s="37">
        <v>42675</v>
      </c>
      <c r="K34" s="37">
        <v>8961.75</v>
      </c>
      <c r="L34" s="37">
        <v>51636.75</v>
      </c>
      <c r="M34" s="37" t="s">
        <v>421</v>
      </c>
      <c r="N34" s="40" t="s">
        <v>415</v>
      </c>
      <c r="O34" s="22" t="s">
        <v>25</v>
      </c>
      <c r="P34" s="31" t="s">
        <v>26</v>
      </c>
      <c r="Q34" s="24"/>
      <c r="R34" s="25" t="s">
        <v>416</v>
      </c>
      <c r="S34" s="22" t="s">
        <v>417</v>
      </c>
      <c r="T34" s="23">
        <f>+E34</f>
        <v>44774</v>
      </c>
      <c r="U34" s="23">
        <v>45138</v>
      </c>
      <c r="V34" s="22">
        <f>U34-T34</f>
        <v>364</v>
      </c>
      <c r="W34" s="39">
        <f>V34*12/360</f>
        <v>12.133333333333333</v>
      </c>
    </row>
    <row r="35" spans="1:28" s="26" customFormat="1" ht="48.6" customHeight="1" x14ac:dyDescent="0.2">
      <c r="A35" s="22">
        <v>31</v>
      </c>
      <c r="B35" s="44" t="s">
        <v>86</v>
      </c>
      <c r="C35" s="22" t="s">
        <v>23</v>
      </c>
      <c r="D35" s="23">
        <v>44571</v>
      </c>
      <c r="E35" s="23">
        <v>44601</v>
      </c>
      <c r="F35" s="22" t="s">
        <v>24</v>
      </c>
      <c r="G35" s="22">
        <v>2</v>
      </c>
      <c r="H35" s="22"/>
      <c r="I35" s="37">
        <v>10500</v>
      </c>
      <c r="J35" s="37">
        <v>8200</v>
      </c>
      <c r="K35" s="37">
        <v>1722</v>
      </c>
      <c r="L35" s="37">
        <v>9922</v>
      </c>
      <c r="M35" s="37" t="s">
        <v>421</v>
      </c>
      <c r="N35" s="40" t="s">
        <v>116</v>
      </c>
      <c r="O35" s="22"/>
      <c r="P35" s="31" t="s">
        <v>115</v>
      </c>
      <c r="Q35" s="25" t="s">
        <v>34</v>
      </c>
      <c r="R35" s="22" t="s">
        <v>34</v>
      </c>
      <c r="S35" s="23" t="s">
        <v>362</v>
      </c>
      <c r="T35" s="23">
        <f t="shared" ref="T35:T43" si="12">+E35</f>
        <v>44601</v>
      </c>
      <c r="U35" s="23">
        <v>44966</v>
      </c>
      <c r="V35" s="22">
        <f t="shared" ref="V35:V43" si="13">U35-T35</f>
        <v>365</v>
      </c>
      <c r="W35" s="39">
        <f t="shared" ref="W35:W43" si="14">V35*12/360</f>
        <v>12.166666666666666</v>
      </c>
    </row>
    <row r="36" spans="1:28" s="26" customFormat="1" ht="48.6" customHeight="1" x14ac:dyDescent="0.2">
      <c r="A36" s="22">
        <v>32</v>
      </c>
      <c r="B36" s="44" t="s">
        <v>94</v>
      </c>
      <c r="C36" s="22" t="s">
        <v>23</v>
      </c>
      <c r="D36" s="23">
        <v>44615</v>
      </c>
      <c r="E36" s="23">
        <v>44615</v>
      </c>
      <c r="F36" s="22" t="s">
        <v>24</v>
      </c>
      <c r="G36" s="22">
        <v>2</v>
      </c>
      <c r="H36" s="22"/>
      <c r="I36" s="37">
        <v>14821</v>
      </c>
      <c r="J36" s="37">
        <v>14821</v>
      </c>
      <c r="K36" s="37">
        <v>3112.41</v>
      </c>
      <c r="L36" s="37">
        <v>17933.41</v>
      </c>
      <c r="M36" s="37" t="s">
        <v>421</v>
      </c>
      <c r="N36" s="40" t="s">
        <v>123</v>
      </c>
      <c r="O36" s="22"/>
      <c r="P36" s="31" t="s">
        <v>115</v>
      </c>
      <c r="Q36" s="25"/>
      <c r="R36" s="22" t="s">
        <v>35</v>
      </c>
      <c r="S36" s="23" t="s">
        <v>363</v>
      </c>
      <c r="T36" s="23">
        <f t="shared" si="12"/>
        <v>44615</v>
      </c>
      <c r="U36" s="23">
        <v>44827</v>
      </c>
      <c r="V36" s="22">
        <f t="shared" si="13"/>
        <v>212</v>
      </c>
      <c r="W36" s="39">
        <f t="shared" si="14"/>
        <v>7.0666666666666664</v>
      </c>
    </row>
    <row r="37" spans="1:28" s="26" customFormat="1" ht="48.6" customHeight="1" x14ac:dyDescent="0.2">
      <c r="A37" s="22">
        <v>33</v>
      </c>
      <c r="B37" s="44" t="s">
        <v>95</v>
      </c>
      <c r="C37" s="22" t="s">
        <v>23</v>
      </c>
      <c r="D37" s="23">
        <v>44613</v>
      </c>
      <c r="E37" s="23">
        <v>44613</v>
      </c>
      <c r="F37" s="22" t="s">
        <v>24</v>
      </c>
      <c r="G37" s="22">
        <v>2</v>
      </c>
      <c r="H37" s="22"/>
      <c r="I37" s="37">
        <v>5000</v>
      </c>
      <c r="J37" s="37">
        <v>5000</v>
      </c>
      <c r="K37" s="37">
        <v>0</v>
      </c>
      <c r="L37" s="37">
        <v>5000</v>
      </c>
      <c r="M37" s="37" t="s">
        <v>421</v>
      </c>
      <c r="N37" s="40" t="s">
        <v>124</v>
      </c>
      <c r="O37" s="22"/>
      <c r="P37" s="31" t="s">
        <v>115</v>
      </c>
      <c r="Q37" s="25"/>
      <c r="R37" s="22" t="s">
        <v>36</v>
      </c>
      <c r="S37" s="23" t="s">
        <v>364</v>
      </c>
      <c r="T37" s="23">
        <f t="shared" si="12"/>
        <v>44613</v>
      </c>
      <c r="U37" s="23">
        <v>44825</v>
      </c>
      <c r="V37" s="22">
        <f t="shared" si="13"/>
        <v>212</v>
      </c>
      <c r="W37" s="39">
        <f t="shared" si="14"/>
        <v>7.0666666666666664</v>
      </c>
    </row>
    <row r="38" spans="1:28" s="26" customFormat="1" ht="48.6" customHeight="1" x14ac:dyDescent="0.2">
      <c r="A38" s="22">
        <v>34</v>
      </c>
      <c r="B38" s="44" t="s">
        <v>98</v>
      </c>
      <c r="C38" s="22" t="s">
        <v>23</v>
      </c>
      <c r="D38" s="23">
        <v>44629</v>
      </c>
      <c r="E38" s="23">
        <v>44629</v>
      </c>
      <c r="F38" s="22" t="s">
        <v>24</v>
      </c>
      <c r="G38" s="22">
        <v>2</v>
      </c>
      <c r="H38" s="22"/>
      <c r="I38" s="37">
        <v>12500</v>
      </c>
      <c r="J38" s="37">
        <v>12500</v>
      </c>
      <c r="K38" s="37">
        <v>2625</v>
      </c>
      <c r="L38" s="37">
        <v>15125</v>
      </c>
      <c r="M38" s="37" t="s">
        <v>421</v>
      </c>
      <c r="N38" s="40" t="s">
        <v>127</v>
      </c>
      <c r="O38" s="22"/>
      <c r="P38" s="31" t="s">
        <v>115</v>
      </c>
      <c r="Q38" s="25"/>
      <c r="R38" s="22" t="s">
        <v>201</v>
      </c>
      <c r="S38" s="23" t="s">
        <v>365</v>
      </c>
      <c r="T38" s="23">
        <f t="shared" si="12"/>
        <v>44629</v>
      </c>
      <c r="U38" s="23">
        <v>44935</v>
      </c>
      <c r="V38" s="22">
        <f t="shared" si="13"/>
        <v>306</v>
      </c>
      <c r="W38" s="39">
        <f t="shared" si="14"/>
        <v>10.199999999999999</v>
      </c>
    </row>
    <row r="39" spans="1:28" s="26" customFormat="1" ht="48.6" customHeight="1" x14ac:dyDescent="0.2">
      <c r="A39" s="22">
        <v>35</v>
      </c>
      <c r="B39" s="44" t="s">
        <v>102</v>
      </c>
      <c r="C39" s="22" t="s">
        <v>23</v>
      </c>
      <c r="D39" s="23">
        <v>44651</v>
      </c>
      <c r="E39" s="23">
        <v>44651</v>
      </c>
      <c r="F39" s="22" t="s">
        <v>24</v>
      </c>
      <c r="G39" s="22">
        <v>2</v>
      </c>
      <c r="H39" s="22"/>
      <c r="I39" s="37">
        <v>10000</v>
      </c>
      <c r="J39" s="37">
        <v>8668</v>
      </c>
      <c r="K39" s="37">
        <v>1820.2800000000007</v>
      </c>
      <c r="L39" s="37">
        <v>10488.28</v>
      </c>
      <c r="M39" s="52">
        <v>12028.61</v>
      </c>
      <c r="N39" s="40" t="s">
        <v>131</v>
      </c>
      <c r="O39" s="22"/>
      <c r="P39" s="31" t="s">
        <v>115</v>
      </c>
      <c r="Q39" s="25" t="s">
        <v>203</v>
      </c>
      <c r="R39" s="22" t="s">
        <v>203</v>
      </c>
      <c r="S39" s="23" t="s">
        <v>366</v>
      </c>
      <c r="T39" s="23">
        <f t="shared" si="12"/>
        <v>44651</v>
      </c>
      <c r="U39" s="23">
        <v>44865</v>
      </c>
      <c r="V39" s="22">
        <f t="shared" si="13"/>
        <v>214</v>
      </c>
      <c r="W39" s="39">
        <f t="shared" si="14"/>
        <v>7.1333333333333337</v>
      </c>
    </row>
    <row r="40" spans="1:28" s="26" customFormat="1" ht="48.6" customHeight="1" x14ac:dyDescent="0.2">
      <c r="A40" s="22">
        <v>36</v>
      </c>
      <c r="B40" s="44" t="s">
        <v>110</v>
      </c>
      <c r="C40" s="22" t="s">
        <v>23</v>
      </c>
      <c r="D40" s="23">
        <v>44686</v>
      </c>
      <c r="E40" s="23">
        <v>44686</v>
      </c>
      <c r="F40" s="22" t="s">
        <v>24</v>
      </c>
      <c r="G40" s="22">
        <v>2</v>
      </c>
      <c r="H40" s="22"/>
      <c r="I40" s="37">
        <v>15000</v>
      </c>
      <c r="J40" s="37">
        <v>14998</v>
      </c>
      <c r="K40" s="37">
        <v>3149.5800000000017</v>
      </c>
      <c r="L40" s="37">
        <v>18147.580000000002</v>
      </c>
      <c r="M40" s="37" t="s">
        <v>421</v>
      </c>
      <c r="N40" s="40" t="s">
        <v>137</v>
      </c>
      <c r="O40" s="22"/>
      <c r="P40" s="31" t="s">
        <v>115</v>
      </c>
      <c r="Q40" s="25" t="s">
        <v>33</v>
      </c>
      <c r="R40" s="22" t="s">
        <v>33</v>
      </c>
      <c r="S40" s="23" t="s">
        <v>367</v>
      </c>
      <c r="T40" s="23">
        <f t="shared" si="12"/>
        <v>44686</v>
      </c>
      <c r="U40" s="23">
        <v>44717</v>
      </c>
      <c r="V40" s="22">
        <f t="shared" si="13"/>
        <v>31</v>
      </c>
      <c r="W40" s="39">
        <f t="shared" si="14"/>
        <v>1.0333333333333334</v>
      </c>
    </row>
    <row r="41" spans="1:28" s="26" customFormat="1" ht="48.6" customHeight="1" x14ac:dyDescent="0.2">
      <c r="A41" s="22">
        <v>37</v>
      </c>
      <c r="B41" s="44" t="s">
        <v>113</v>
      </c>
      <c r="C41" s="22" t="s">
        <v>23</v>
      </c>
      <c r="D41" s="23">
        <v>44701</v>
      </c>
      <c r="E41" s="23">
        <v>44701</v>
      </c>
      <c r="F41" s="22" t="s">
        <v>24</v>
      </c>
      <c r="G41" s="22">
        <v>2</v>
      </c>
      <c r="H41" s="22"/>
      <c r="I41" s="37">
        <v>5000</v>
      </c>
      <c r="J41" s="37">
        <v>4975</v>
      </c>
      <c r="K41" s="37">
        <v>1044.75</v>
      </c>
      <c r="L41" s="37">
        <v>6019.75</v>
      </c>
      <c r="M41" s="37" t="s">
        <v>421</v>
      </c>
      <c r="N41" s="40" t="s">
        <v>140</v>
      </c>
      <c r="O41" s="22"/>
      <c r="P41" s="31" t="s">
        <v>115</v>
      </c>
      <c r="Q41" s="25" t="s">
        <v>211</v>
      </c>
      <c r="R41" s="22" t="s">
        <v>211</v>
      </c>
      <c r="S41" s="23" t="s">
        <v>368</v>
      </c>
      <c r="T41" s="23">
        <f t="shared" si="12"/>
        <v>44701</v>
      </c>
      <c r="U41" s="23">
        <v>44977</v>
      </c>
      <c r="V41" s="22">
        <f t="shared" si="13"/>
        <v>276</v>
      </c>
      <c r="W41" s="39">
        <f t="shared" si="14"/>
        <v>9.1999999999999993</v>
      </c>
    </row>
    <row r="42" spans="1:28" s="26" customFormat="1" ht="48.6" customHeight="1" x14ac:dyDescent="0.2">
      <c r="A42" s="22">
        <v>38</v>
      </c>
      <c r="B42" s="44" t="s">
        <v>60</v>
      </c>
      <c r="C42" s="22" t="s">
        <v>23</v>
      </c>
      <c r="D42" s="23">
        <v>44869</v>
      </c>
      <c r="E42" s="23">
        <v>44869</v>
      </c>
      <c r="F42" s="22" t="s">
        <v>24</v>
      </c>
      <c r="G42" s="22">
        <v>2</v>
      </c>
      <c r="H42" s="22"/>
      <c r="I42" s="37">
        <v>8876</v>
      </c>
      <c r="J42" s="37">
        <v>8847</v>
      </c>
      <c r="K42" s="37">
        <v>721.07999999999993</v>
      </c>
      <c r="L42" s="37">
        <v>9568.08</v>
      </c>
      <c r="M42" s="37" t="s">
        <v>421</v>
      </c>
      <c r="N42" s="40" t="s">
        <v>164</v>
      </c>
      <c r="O42" s="22"/>
      <c r="P42" s="31" t="s">
        <v>115</v>
      </c>
      <c r="Q42" s="25"/>
      <c r="R42" s="22" t="s">
        <v>232</v>
      </c>
      <c r="S42" s="23" t="s">
        <v>369</v>
      </c>
      <c r="T42" s="23">
        <f t="shared" si="12"/>
        <v>44869</v>
      </c>
      <c r="U42" s="23">
        <v>45234</v>
      </c>
      <c r="V42" s="22">
        <f t="shared" si="13"/>
        <v>365</v>
      </c>
      <c r="W42" s="39">
        <f t="shared" si="14"/>
        <v>12.166666666666666</v>
      </c>
    </row>
    <row r="43" spans="1:28" s="26" customFormat="1" ht="48.6" customHeight="1" x14ac:dyDescent="0.2">
      <c r="A43" s="22">
        <v>39</v>
      </c>
      <c r="B43" s="44" t="s">
        <v>83</v>
      </c>
      <c r="C43" s="22" t="s">
        <v>23</v>
      </c>
      <c r="D43" s="23">
        <v>44922</v>
      </c>
      <c r="E43" s="23">
        <v>44922</v>
      </c>
      <c r="F43" s="22" t="s">
        <v>24</v>
      </c>
      <c r="G43" s="22">
        <v>2</v>
      </c>
      <c r="H43" s="22"/>
      <c r="I43" s="37">
        <v>5000</v>
      </c>
      <c r="J43" s="37">
        <v>5000</v>
      </c>
      <c r="K43" s="37">
        <v>0</v>
      </c>
      <c r="L43" s="37">
        <v>5000</v>
      </c>
      <c r="M43" s="37" t="s">
        <v>421</v>
      </c>
      <c r="N43" s="40" t="s">
        <v>187</v>
      </c>
      <c r="O43" s="22"/>
      <c r="P43" s="31" t="s">
        <v>115</v>
      </c>
      <c r="Q43" s="25" t="s">
        <v>251</v>
      </c>
      <c r="R43" s="22" t="s">
        <v>251</v>
      </c>
      <c r="S43" s="23" t="s">
        <v>370</v>
      </c>
      <c r="T43" s="23">
        <f t="shared" si="12"/>
        <v>44922</v>
      </c>
      <c r="U43" s="23">
        <v>45287</v>
      </c>
      <c r="V43" s="22">
        <f t="shared" si="13"/>
        <v>365</v>
      </c>
      <c r="W43" s="39">
        <f t="shared" si="14"/>
        <v>12.166666666666666</v>
      </c>
    </row>
    <row r="44" spans="1:28" ht="15" x14ac:dyDescent="0.2">
      <c r="I44" s="51"/>
      <c r="J44" s="51"/>
      <c r="K44" s="51"/>
      <c r="L44" s="51"/>
      <c r="M44" s="51"/>
      <c r="X44" s="26"/>
      <c r="Y44" s="26"/>
      <c r="Z44" s="26"/>
      <c r="AA44" s="26"/>
      <c r="AB44" s="26"/>
    </row>
    <row r="45" spans="1:28" ht="15" x14ac:dyDescent="0.2">
      <c r="J45" s="49"/>
      <c r="K45" s="49"/>
      <c r="L45" s="49"/>
      <c r="M45" s="49"/>
      <c r="X45" s="26"/>
      <c r="Y45" s="26"/>
      <c r="Z45" s="26"/>
      <c r="AA45" s="26"/>
      <c r="AB45" s="26"/>
    </row>
    <row r="46" spans="1:28" ht="15" x14ac:dyDescent="0.2">
      <c r="X46" s="26"/>
      <c r="Y46" s="26"/>
      <c r="Z46" s="26"/>
      <c r="AA46" s="26"/>
      <c r="AB46" s="26"/>
    </row>
    <row r="47" spans="1:28" ht="15" x14ac:dyDescent="0.2">
      <c r="X47" s="26"/>
      <c r="Y47" s="26"/>
      <c r="Z47" s="26"/>
      <c r="AA47" s="26"/>
      <c r="AB47" s="26"/>
    </row>
    <row r="48" spans="1:28" ht="15" x14ac:dyDescent="0.2">
      <c r="X48" s="26"/>
      <c r="Y48" s="26"/>
      <c r="Z48" s="26"/>
      <c r="AA48" s="26"/>
      <c r="AB48" s="26"/>
    </row>
    <row r="1048239" spans="7:7" x14ac:dyDescent="0.2">
      <c r="G1048239" s="6"/>
    </row>
    <row r="1048564" spans="2:15" x14ac:dyDescent="0.2">
      <c r="B1048564" s="9"/>
      <c r="O1048564" s="21"/>
    </row>
  </sheetData>
  <autoFilter ref="A4:W45" xr:uid="{E082A4A8-DBA5-462B-A6FA-89FAB7514A6C}"/>
  <phoneticPr fontId="30"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DC66-12D9-4B4B-86CE-4E30C9B55D14}">
  <dimension ref="A1:J9"/>
  <sheetViews>
    <sheetView showGridLines="0" zoomScale="87" workbookViewId="0">
      <selection activeCell="B12" sqref="B12"/>
    </sheetView>
  </sheetViews>
  <sheetFormatPr baseColWidth="10" defaultColWidth="9.140625" defaultRowHeight="12.75" x14ac:dyDescent="0.2"/>
  <cols>
    <col min="1" max="1" width="6.28515625" bestFit="1" customWidth="1"/>
    <col min="2" max="2" width="24.85546875" customWidth="1"/>
    <col min="3" max="3" width="75.28515625" customWidth="1"/>
    <col min="4" max="4" width="17.28515625" customWidth="1"/>
    <col min="5" max="5" width="18.42578125" customWidth="1"/>
    <col min="6" max="7" width="11.7109375" customWidth="1"/>
    <col min="8" max="8" width="38.7109375" bestFit="1" customWidth="1"/>
    <col min="9" max="9" width="12" bestFit="1" customWidth="1"/>
    <col min="10" max="10" width="21.28515625" customWidth="1"/>
  </cols>
  <sheetData>
    <row r="1" spans="1:10" ht="47.25" x14ac:dyDescent="0.2">
      <c r="A1" s="11" t="s">
        <v>2</v>
      </c>
      <c r="B1" s="11" t="s">
        <v>27</v>
      </c>
      <c r="C1" s="11" t="s">
        <v>13</v>
      </c>
      <c r="D1" s="11" t="s">
        <v>28</v>
      </c>
      <c r="E1" s="11" t="s">
        <v>29</v>
      </c>
      <c r="F1" s="11" t="s">
        <v>12</v>
      </c>
      <c r="G1" s="11" t="s">
        <v>422</v>
      </c>
      <c r="H1" s="11" t="s">
        <v>30</v>
      </c>
      <c r="I1" s="11" t="s">
        <v>31</v>
      </c>
      <c r="J1" s="12" t="s">
        <v>32</v>
      </c>
    </row>
    <row r="2" spans="1:10" ht="36.75" customHeight="1" x14ac:dyDescent="0.2">
      <c r="A2" s="21">
        <v>1</v>
      </c>
      <c r="B2" s="4" t="s">
        <v>401</v>
      </c>
      <c r="C2" s="29" t="s">
        <v>334</v>
      </c>
      <c r="D2" s="18">
        <v>0</v>
      </c>
      <c r="E2" s="18">
        <v>40000</v>
      </c>
      <c r="F2" s="18">
        <v>0</v>
      </c>
      <c r="G2" s="18" t="s">
        <v>421</v>
      </c>
      <c r="H2" s="21" t="s">
        <v>332</v>
      </c>
      <c r="I2" s="21" t="s">
        <v>333</v>
      </c>
      <c r="J2" s="28">
        <v>44862</v>
      </c>
    </row>
    <row r="3" spans="1:10" ht="36.75" customHeight="1" x14ac:dyDescent="0.2">
      <c r="A3" s="21">
        <v>2</v>
      </c>
      <c r="B3" s="4"/>
      <c r="C3" s="29" t="s">
        <v>337</v>
      </c>
      <c r="D3" s="18">
        <v>0</v>
      </c>
      <c r="E3" s="18">
        <v>0</v>
      </c>
      <c r="F3" s="18">
        <v>0</v>
      </c>
      <c r="G3" s="18" t="s">
        <v>421</v>
      </c>
      <c r="H3" s="4" t="s">
        <v>338</v>
      </c>
      <c r="I3" s="4" t="s">
        <v>339</v>
      </c>
      <c r="J3" s="28">
        <v>44886</v>
      </c>
    </row>
    <row r="4" spans="1:10" ht="36.75" customHeight="1" x14ac:dyDescent="0.2">
      <c r="A4" s="21">
        <v>3</v>
      </c>
      <c r="B4" s="4" t="s">
        <v>406</v>
      </c>
      <c r="C4" s="29" t="s">
        <v>344</v>
      </c>
      <c r="D4" s="18">
        <v>0</v>
      </c>
      <c r="E4" s="18">
        <v>42495.35</v>
      </c>
      <c r="F4" s="18"/>
      <c r="G4" s="18" t="s">
        <v>421</v>
      </c>
      <c r="H4" s="4" t="s">
        <v>343</v>
      </c>
      <c r="I4" s="5" t="s">
        <v>345</v>
      </c>
      <c r="J4" s="28">
        <v>44823</v>
      </c>
    </row>
    <row r="5" spans="1:10" ht="36.75" customHeight="1" x14ac:dyDescent="0.2">
      <c r="A5" s="4">
        <v>4</v>
      </c>
      <c r="B5" s="4" t="s">
        <v>407</v>
      </c>
      <c r="C5" s="29" t="s">
        <v>348</v>
      </c>
      <c r="D5" s="18">
        <v>0</v>
      </c>
      <c r="E5" s="47" t="s">
        <v>349</v>
      </c>
      <c r="F5" s="18">
        <v>0</v>
      </c>
      <c r="G5" s="18" t="s">
        <v>421</v>
      </c>
      <c r="H5" s="29" t="s">
        <v>346</v>
      </c>
      <c r="I5" s="4" t="s">
        <v>347</v>
      </c>
      <c r="J5" s="28">
        <v>44706</v>
      </c>
    </row>
    <row r="6" spans="1:10" ht="55.15" customHeight="1" x14ac:dyDescent="0.2">
      <c r="A6" s="21">
        <v>5</v>
      </c>
      <c r="B6" s="4" t="s">
        <v>408</v>
      </c>
      <c r="C6" s="29" t="s">
        <v>350</v>
      </c>
      <c r="D6" s="18">
        <v>60000</v>
      </c>
      <c r="E6" s="18">
        <v>0</v>
      </c>
      <c r="F6" s="18">
        <v>0</v>
      </c>
      <c r="G6" s="18" t="s">
        <v>421</v>
      </c>
      <c r="H6" s="13" t="s">
        <v>341</v>
      </c>
      <c r="I6" s="21" t="s">
        <v>342</v>
      </c>
      <c r="J6" s="28">
        <v>44876</v>
      </c>
    </row>
    <row r="7" spans="1:10" ht="79.150000000000006" customHeight="1" x14ac:dyDescent="0.2">
      <c r="A7" s="4">
        <v>6</v>
      </c>
      <c r="B7" s="4" t="s">
        <v>410</v>
      </c>
      <c r="C7" s="29" t="s">
        <v>409</v>
      </c>
      <c r="D7" s="18">
        <v>0</v>
      </c>
      <c r="E7" s="18">
        <v>67400</v>
      </c>
      <c r="F7" s="18">
        <v>0</v>
      </c>
      <c r="G7" s="18" t="s">
        <v>421</v>
      </c>
      <c r="H7" s="21" t="s">
        <v>351</v>
      </c>
      <c r="I7" s="21" t="s">
        <v>352</v>
      </c>
      <c r="J7" s="28">
        <v>44879</v>
      </c>
    </row>
    <row r="8" spans="1:10" ht="46.15" customHeight="1" x14ac:dyDescent="0.2">
      <c r="A8" s="4">
        <v>7</v>
      </c>
      <c r="B8" s="29" t="s">
        <v>411</v>
      </c>
      <c r="C8" s="38" t="s">
        <v>353</v>
      </c>
      <c r="D8" s="18">
        <v>2820000</v>
      </c>
      <c r="E8" s="18">
        <v>0</v>
      </c>
      <c r="F8" s="18">
        <v>0</v>
      </c>
      <c r="G8" s="18" t="s">
        <v>421</v>
      </c>
      <c r="H8" s="4" t="s">
        <v>354</v>
      </c>
      <c r="I8" s="21" t="s">
        <v>355</v>
      </c>
      <c r="J8" s="28">
        <v>44753</v>
      </c>
    </row>
    <row r="9" spans="1:10" ht="38.25" x14ac:dyDescent="0.2">
      <c r="A9" s="4">
        <v>8</v>
      </c>
      <c r="B9" s="29" t="s">
        <v>414</v>
      </c>
      <c r="C9" s="35" t="s">
        <v>384</v>
      </c>
      <c r="D9" s="18">
        <v>0</v>
      </c>
      <c r="E9" s="18">
        <f>2500+3206.5+5178+400+4500</f>
        <v>15784.5</v>
      </c>
      <c r="F9" s="18">
        <v>0</v>
      </c>
      <c r="G9" s="18" t="s">
        <v>421</v>
      </c>
      <c r="H9" s="29" t="s">
        <v>340</v>
      </c>
      <c r="I9" s="21" t="s">
        <v>336</v>
      </c>
      <c r="J9" s="23">
        <v>44657</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84"/>
  <sheetViews>
    <sheetView topLeftCell="D1" zoomScale="80" zoomScaleNormal="80" workbookViewId="0">
      <selection activeCell="L26" sqref="L26"/>
    </sheetView>
  </sheetViews>
  <sheetFormatPr baseColWidth="10" defaultColWidth="11.5703125" defaultRowHeight="12.75" x14ac:dyDescent="0.2"/>
  <cols>
    <col min="2" max="2" width="21.28515625" bestFit="1" customWidth="1"/>
    <col min="3" max="3" width="11.28515625" bestFit="1" customWidth="1"/>
    <col min="4" max="4" width="21.5703125" bestFit="1" customWidth="1"/>
    <col min="5" max="5" width="19.5703125" bestFit="1" customWidth="1"/>
    <col min="7" max="7" width="8.42578125" bestFit="1" customWidth="1"/>
    <col min="8" max="8" width="8.28515625" bestFit="1" customWidth="1"/>
    <col min="9" max="9" width="18.42578125" bestFit="1" customWidth="1"/>
    <col min="13" max="13" width="89.28515625" bestFit="1" customWidth="1"/>
    <col min="14" max="14" width="0" hidden="1" customWidth="1"/>
    <col min="15" max="15" width="13.85546875" customWidth="1"/>
    <col min="16" max="16" width="38.28515625" customWidth="1"/>
    <col min="17" max="17" width="15.7109375" customWidth="1"/>
    <col min="22" max="22" width="23.28515625" customWidth="1"/>
  </cols>
  <sheetData>
    <row r="1" spans="1:135" s="36" customFormat="1" ht="70.5" customHeight="1" x14ac:dyDescent="0.2">
      <c r="A1" s="7" t="s">
        <v>2</v>
      </c>
      <c r="B1" s="7" t="s">
        <v>3</v>
      </c>
      <c r="C1" s="7" t="s">
        <v>4</v>
      </c>
      <c r="D1" s="7" t="s">
        <v>5</v>
      </c>
      <c r="E1" s="7" t="s">
        <v>6</v>
      </c>
      <c r="F1" s="7" t="s">
        <v>7</v>
      </c>
      <c r="G1" s="7" t="s">
        <v>8</v>
      </c>
      <c r="H1" s="7" t="s">
        <v>9</v>
      </c>
      <c r="I1" s="7" t="s">
        <v>361</v>
      </c>
      <c r="J1" s="7" t="s">
        <v>10</v>
      </c>
      <c r="K1" s="7" t="s">
        <v>12</v>
      </c>
      <c r="L1" s="7" t="s">
        <v>11</v>
      </c>
      <c r="M1" s="7" t="s">
        <v>13</v>
      </c>
      <c r="N1" s="7" t="s">
        <v>14</v>
      </c>
      <c r="O1" s="7" t="s">
        <v>15</v>
      </c>
      <c r="P1" s="7" t="s">
        <v>17</v>
      </c>
      <c r="Q1" s="7" t="s">
        <v>18</v>
      </c>
      <c r="R1" s="7" t="s">
        <v>19</v>
      </c>
      <c r="S1" s="7" t="s">
        <v>20</v>
      </c>
      <c r="T1" s="7" t="s">
        <v>21</v>
      </c>
      <c r="U1" s="7" t="s">
        <v>22</v>
      </c>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row>
    <row r="2" spans="1:135" s="21" customFormat="1" ht="41.25" customHeight="1" x14ac:dyDescent="0.2">
      <c r="A2" s="21">
        <v>1</v>
      </c>
      <c r="B2" s="21" t="s">
        <v>86</v>
      </c>
      <c r="C2" s="4" t="s">
        <v>23</v>
      </c>
      <c r="D2" s="28">
        <v>44571</v>
      </c>
      <c r="E2" s="28">
        <v>44601</v>
      </c>
      <c r="F2" s="21" t="s">
        <v>24</v>
      </c>
      <c r="G2" s="21">
        <v>2</v>
      </c>
      <c r="I2" s="14">
        <v>10500</v>
      </c>
      <c r="J2" s="14">
        <v>10500</v>
      </c>
      <c r="K2" s="14">
        <f>+L2-I2</f>
        <v>2205</v>
      </c>
      <c r="L2" s="14">
        <v>12705</v>
      </c>
      <c r="M2" s="13" t="s">
        <v>116</v>
      </c>
      <c r="O2" s="4" t="s">
        <v>115</v>
      </c>
      <c r="P2" s="21" t="s">
        <v>34</v>
      </c>
      <c r="Q2" s="21" t="s">
        <v>362</v>
      </c>
      <c r="R2" s="28">
        <f>+D2</f>
        <v>44571</v>
      </c>
      <c r="S2" s="15">
        <v>44966</v>
      </c>
      <c r="T2" s="21">
        <f>+S2-R2</f>
        <v>395</v>
      </c>
      <c r="U2" s="21">
        <f>T2*12/360</f>
        <v>13.166666666666666</v>
      </c>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row>
    <row r="3" spans="1:135" s="21" customFormat="1" ht="41.25" hidden="1" customHeight="1" x14ac:dyDescent="0.2">
      <c r="A3" s="21">
        <v>2</v>
      </c>
      <c r="B3" s="21" t="s">
        <v>87</v>
      </c>
      <c r="C3" s="4" t="s">
        <v>23</v>
      </c>
      <c r="D3" s="28"/>
      <c r="E3" s="28"/>
      <c r="F3" s="21" t="s">
        <v>24</v>
      </c>
      <c r="G3" s="21">
        <v>2</v>
      </c>
      <c r="I3" s="14">
        <v>4721.6000000000004</v>
      </c>
      <c r="J3" s="14"/>
      <c r="K3" s="14"/>
      <c r="L3" s="14"/>
      <c r="M3" s="13" t="s">
        <v>117</v>
      </c>
      <c r="O3" s="4" t="s">
        <v>115</v>
      </c>
      <c r="P3" s="21" t="s">
        <v>195</v>
      </c>
      <c r="R3" s="28">
        <f t="shared" ref="R3:R66" si="0">+D3</f>
        <v>0</v>
      </c>
      <c r="S3" s="28"/>
      <c r="T3" s="21">
        <f t="shared" ref="T3:T66" si="1">+S3-R3</f>
        <v>0</v>
      </c>
      <c r="U3" s="21">
        <f>T3*12/360</f>
        <v>0</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row>
    <row r="4" spans="1:135" s="21" customFormat="1" ht="41.25" hidden="1" customHeight="1" x14ac:dyDescent="0.2">
      <c r="A4" s="21">
        <v>3</v>
      </c>
      <c r="B4" s="21" t="s">
        <v>88</v>
      </c>
      <c r="C4" s="4" t="s">
        <v>23</v>
      </c>
      <c r="D4" s="28"/>
      <c r="E4" s="28"/>
      <c r="F4" s="21" t="s">
        <v>24</v>
      </c>
      <c r="G4" s="21">
        <v>2</v>
      </c>
      <c r="I4" s="14" t="s">
        <v>190</v>
      </c>
      <c r="J4" s="14"/>
      <c r="K4" s="14"/>
      <c r="L4" s="14"/>
      <c r="M4" s="13" t="s">
        <v>118</v>
      </c>
      <c r="O4" s="4" t="s">
        <v>115</v>
      </c>
      <c r="P4" s="21" t="s">
        <v>196</v>
      </c>
      <c r="R4" s="28">
        <f t="shared" si="0"/>
        <v>0</v>
      </c>
      <c r="S4" s="15"/>
      <c r="T4" s="21">
        <f t="shared" si="1"/>
        <v>0</v>
      </c>
      <c r="U4" s="21">
        <f t="shared" ref="U4:U67" si="2">T4*12/360</f>
        <v>0</v>
      </c>
      <c r="V4" s="41" t="s">
        <v>255</v>
      </c>
      <c r="W4" s="53" t="s">
        <v>256</v>
      </c>
      <c r="X4" s="53"/>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row>
    <row r="5" spans="1:135" s="21" customFormat="1" ht="41.25" hidden="1" customHeight="1" x14ac:dyDescent="0.2">
      <c r="A5" s="21">
        <v>4</v>
      </c>
      <c r="B5" s="21" t="s">
        <v>89</v>
      </c>
      <c r="C5" s="4" t="s">
        <v>23</v>
      </c>
      <c r="D5" s="28"/>
      <c r="E5" s="28"/>
      <c r="F5" s="21" t="s">
        <v>24</v>
      </c>
      <c r="G5" s="21">
        <v>2</v>
      </c>
      <c r="I5" s="14"/>
      <c r="J5" s="14"/>
      <c r="K5" s="14"/>
      <c r="L5" s="14"/>
      <c r="M5" s="13" t="s">
        <v>119</v>
      </c>
      <c r="O5" s="4" t="s">
        <v>115</v>
      </c>
      <c r="R5" s="28">
        <f t="shared" si="0"/>
        <v>0</v>
      </c>
      <c r="S5" s="15"/>
      <c r="T5" s="21">
        <f t="shared" si="1"/>
        <v>0</v>
      </c>
      <c r="U5" s="21">
        <f t="shared" si="2"/>
        <v>0</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row>
    <row r="6" spans="1:135" s="21" customFormat="1" ht="41.25" hidden="1" customHeight="1" x14ac:dyDescent="0.2">
      <c r="A6" s="21">
        <v>5</v>
      </c>
      <c r="B6" s="21" t="s">
        <v>90</v>
      </c>
      <c r="C6" s="4" t="s">
        <v>23</v>
      </c>
      <c r="D6" s="28"/>
      <c r="E6" s="28"/>
      <c r="F6" s="21" t="s">
        <v>24</v>
      </c>
      <c r="G6" s="21">
        <v>2</v>
      </c>
      <c r="I6" s="14" t="s">
        <v>191</v>
      </c>
      <c r="J6" s="14"/>
      <c r="K6" s="14"/>
      <c r="L6" s="14"/>
      <c r="M6" s="13" t="s">
        <v>120</v>
      </c>
      <c r="O6" s="4" t="s">
        <v>115</v>
      </c>
      <c r="P6" s="21" t="s">
        <v>197</v>
      </c>
      <c r="R6" s="28">
        <f t="shared" si="0"/>
        <v>0</v>
      </c>
      <c r="S6" s="15"/>
      <c r="T6" s="21">
        <f t="shared" si="1"/>
        <v>0</v>
      </c>
      <c r="U6" s="21">
        <f t="shared" si="2"/>
        <v>0</v>
      </c>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row>
    <row r="7" spans="1:135" s="21" customFormat="1" ht="41.25" hidden="1" customHeight="1" x14ac:dyDescent="0.2">
      <c r="A7" s="21">
        <v>6</v>
      </c>
      <c r="B7" s="21" t="s">
        <v>91</v>
      </c>
      <c r="C7" s="4" t="s">
        <v>23</v>
      </c>
      <c r="D7" s="28"/>
      <c r="E7" s="28"/>
      <c r="F7" s="21" t="s">
        <v>24</v>
      </c>
      <c r="G7" s="21">
        <v>2</v>
      </c>
      <c r="I7" s="14"/>
      <c r="J7" s="14"/>
      <c r="K7" s="14"/>
      <c r="L7" s="14"/>
      <c r="M7" s="13"/>
      <c r="O7" s="4" t="s">
        <v>115</v>
      </c>
      <c r="P7" s="13"/>
      <c r="R7" s="28">
        <f t="shared" si="0"/>
        <v>0</v>
      </c>
      <c r="S7" s="15"/>
      <c r="T7" s="21">
        <f t="shared" si="1"/>
        <v>0</v>
      </c>
      <c r="U7" s="21">
        <f t="shared" si="2"/>
        <v>0</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row>
    <row r="8" spans="1:135" s="21" customFormat="1" ht="41.25" hidden="1" customHeight="1" x14ac:dyDescent="0.2">
      <c r="A8" s="21">
        <v>7</v>
      </c>
      <c r="B8" s="21" t="s">
        <v>92</v>
      </c>
      <c r="C8" s="4" t="s">
        <v>23</v>
      </c>
      <c r="D8" s="28"/>
      <c r="E8" s="28"/>
      <c r="F8" s="21" t="s">
        <v>24</v>
      </c>
      <c r="G8" s="21">
        <v>2</v>
      </c>
      <c r="I8" s="14" t="s">
        <v>192</v>
      </c>
      <c r="J8" s="14"/>
      <c r="K8" s="14"/>
      <c r="L8" s="14"/>
      <c r="M8" s="13" t="s">
        <v>121</v>
      </c>
      <c r="O8" s="4" t="s">
        <v>115</v>
      </c>
      <c r="P8" s="13" t="s">
        <v>198</v>
      </c>
      <c r="R8" s="28">
        <f t="shared" si="0"/>
        <v>0</v>
      </c>
      <c r="S8" s="15"/>
      <c r="T8" s="21">
        <f t="shared" si="1"/>
        <v>0</v>
      </c>
      <c r="U8" s="21">
        <f t="shared" si="2"/>
        <v>0</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row>
    <row r="9" spans="1:135" ht="28.15" hidden="1" customHeight="1" x14ac:dyDescent="0.2">
      <c r="A9" s="21">
        <v>8</v>
      </c>
      <c r="B9" s="21" t="s">
        <v>93</v>
      </c>
      <c r="C9" s="4" t="s">
        <v>23</v>
      </c>
      <c r="D9" s="28"/>
      <c r="E9" s="28"/>
      <c r="F9" s="21" t="s">
        <v>24</v>
      </c>
      <c r="G9" s="21">
        <v>2</v>
      </c>
      <c r="H9" s="21"/>
      <c r="I9" s="14">
        <v>453.75</v>
      </c>
      <c r="J9" s="14"/>
      <c r="K9" s="14"/>
      <c r="L9" s="14"/>
      <c r="M9" s="13" t="s">
        <v>122</v>
      </c>
      <c r="N9" s="21"/>
      <c r="O9" s="4" t="s">
        <v>115</v>
      </c>
      <c r="P9" s="13" t="s">
        <v>198</v>
      </c>
      <c r="Q9" s="21"/>
      <c r="R9" s="28">
        <f t="shared" si="0"/>
        <v>0</v>
      </c>
      <c r="S9" s="15"/>
      <c r="T9" s="21">
        <f t="shared" si="1"/>
        <v>0</v>
      </c>
      <c r="U9" s="21">
        <f t="shared" si="2"/>
        <v>0</v>
      </c>
    </row>
    <row r="10" spans="1:135" ht="36.6" customHeight="1" x14ac:dyDescent="0.2">
      <c r="A10" s="21">
        <v>9</v>
      </c>
      <c r="B10" s="21" t="s">
        <v>94</v>
      </c>
      <c r="C10" s="4" t="s">
        <v>23</v>
      </c>
      <c r="D10" s="28">
        <v>44615</v>
      </c>
      <c r="E10" s="28">
        <v>44615</v>
      </c>
      <c r="F10" s="21" t="s">
        <v>24</v>
      </c>
      <c r="G10" s="21">
        <v>2</v>
      </c>
      <c r="H10" s="21"/>
      <c r="I10" s="14">
        <v>14821</v>
      </c>
      <c r="J10" s="14">
        <v>14821</v>
      </c>
      <c r="K10" s="14">
        <f>+L10-I10</f>
        <v>3112.41</v>
      </c>
      <c r="L10" s="14">
        <v>17933.41</v>
      </c>
      <c r="M10" s="13" t="s">
        <v>123</v>
      </c>
      <c r="N10" s="21"/>
      <c r="O10" s="4" t="s">
        <v>115</v>
      </c>
      <c r="P10" s="13" t="s">
        <v>35</v>
      </c>
      <c r="Q10" s="21" t="s">
        <v>363</v>
      </c>
      <c r="R10" s="28">
        <f t="shared" si="0"/>
        <v>44615</v>
      </c>
      <c r="S10" s="15">
        <v>44827</v>
      </c>
      <c r="T10" s="21">
        <f t="shared" si="1"/>
        <v>212</v>
      </c>
      <c r="U10" s="21">
        <f t="shared" si="2"/>
        <v>7.0666666666666664</v>
      </c>
    </row>
    <row r="11" spans="1:135" ht="36.6" customHeight="1" x14ac:dyDescent="0.2">
      <c r="A11" s="21">
        <v>10</v>
      </c>
      <c r="B11" s="21" t="s">
        <v>95</v>
      </c>
      <c r="C11" s="4" t="s">
        <v>23</v>
      </c>
      <c r="D11" s="28">
        <v>44613</v>
      </c>
      <c r="E11" s="28">
        <v>44613</v>
      </c>
      <c r="F11" s="21" t="s">
        <v>24</v>
      </c>
      <c r="G11" s="21">
        <v>2</v>
      </c>
      <c r="H11" s="21"/>
      <c r="I11" s="14">
        <v>5000</v>
      </c>
      <c r="J11" s="14">
        <v>5000</v>
      </c>
      <c r="K11" s="14">
        <v>0</v>
      </c>
      <c r="L11" s="14">
        <v>5000</v>
      </c>
      <c r="M11" s="13" t="s">
        <v>124</v>
      </c>
      <c r="N11" s="21"/>
      <c r="O11" s="4" t="s">
        <v>115</v>
      </c>
      <c r="P11" s="13" t="s">
        <v>36</v>
      </c>
      <c r="Q11" s="21" t="s">
        <v>364</v>
      </c>
      <c r="R11" s="28">
        <f t="shared" si="0"/>
        <v>44613</v>
      </c>
      <c r="S11" s="15">
        <v>44825</v>
      </c>
      <c r="T11" s="21">
        <f t="shared" si="1"/>
        <v>212</v>
      </c>
      <c r="U11" s="21">
        <f t="shared" si="2"/>
        <v>7.0666666666666664</v>
      </c>
    </row>
    <row r="12" spans="1:135" ht="36.6" hidden="1" customHeight="1" x14ac:dyDescent="0.2">
      <c r="A12" s="21">
        <v>11</v>
      </c>
      <c r="B12" s="21" t="s">
        <v>96</v>
      </c>
      <c r="C12" s="4" t="s">
        <v>23</v>
      </c>
      <c r="D12" s="28"/>
      <c r="E12" s="28"/>
      <c r="F12" s="21" t="s">
        <v>24</v>
      </c>
      <c r="G12" s="21">
        <v>2</v>
      </c>
      <c r="H12" s="21"/>
      <c r="I12" s="17">
        <v>1050</v>
      </c>
      <c r="J12" s="14"/>
      <c r="K12" s="14"/>
      <c r="L12" s="17"/>
      <c r="M12" s="13" t="s">
        <v>125</v>
      </c>
      <c r="N12" s="21"/>
      <c r="O12" s="4" t="s">
        <v>115</v>
      </c>
      <c r="P12" s="13" t="s">
        <v>199</v>
      </c>
      <c r="Q12" s="21"/>
      <c r="R12" s="28">
        <f t="shared" si="0"/>
        <v>0</v>
      </c>
      <c r="S12" s="15"/>
      <c r="T12" s="21">
        <f t="shared" si="1"/>
        <v>0</v>
      </c>
      <c r="U12" s="21">
        <f t="shared" si="2"/>
        <v>0</v>
      </c>
    </row>
    <row r="13" spans="1:135" ht="36.6" hidden="1" customHeight="1" x14ac:dyDescent="0.2">
      <c r="A13" s="21">
        <v>12</v>
      </c>
      <c r="B13" s="21" t="s">
        <v>97</v>
      </c>
      <c r="C13" s="4" t="s">
        <v>23</v>
      </c>
      <c r="D13" s="28"/>
      <c r="E13" s="28"/>
      <c r="F13" s="21" t="s">
        <v>24</v>
      </c>
      <c r="G13" s="21">
        <v>2</v>
      </c>
      <c r="H13" s="21"/>
      <c r="I13" s="14">
        <v>254.1</v>
      </c>
      <c r="J13" s="14"/>
      <c r="K13" s="14"/>
      <c r="L13" s="14"/>
      <c r="M13" s="13" t="s">
        <v>126</v>
      </c>
      <c r="N13" s="21"/>
      <c r="O13" s="4" t="s">
        <v>115</v>
      </c>
      <c r="P13" s="13" t="s">
        <v>200</v>
      </c>
      <c r="Q13" s="21"/>
      <c r="R13" s="28">
        <f t="shared" si="0"/>
        <v>0</v>
      </c>
      <c r="S13" s="15"/>
      <c r="T13" s="21">
        <f t="shared" si="1"/>
        <v>0</v>
      </c>
      <c r="U13" s="21">
        <f t="shared" si="2"/>
        <v>0</v>
      </c>
    </row>
    <row r="14" spans="1:135" ht="45" customHeight="1" x14ac:dyDescent="0.2">
      <c r="A14" s="21">
        <v>13</v>
      </c>
      <c r="B14" s="21" t="s">
        <v>98</v>
      </c>
      <c r="C14" s="4" t="s">
        <v>23</v>
      </c>
      <c r="D14" s="28">
        <v>44623</v>
      </c>
      <c r="E14" s="28">
        <v>44623</v>
      </c>
      <c r="F14" s="21" t="s">
        <v>24</v>
      </c>
      <c r="G14" s="21">
        <v>2</v>
      </c>
      <c r="H14" s="21"/>
      <c r="I14" s="14">
        <v>12500</v>
      </c>
      <c r="J14" s="14">
        <v>12500</v>
      </c>
      <c r="K14" s="14">
        <f>+L14-I14</f>
        <v>2625</v>
      </c>
      <c r="L14" s="14">
        <v>15125</v>
      </c>
      <c r="M14" s="13" t="s">
        <v>127</v>
      </c>
      <c r="N14" s="21"/>
      <c r="O14" s="4" t="s">
        <v>115</v>
      </c>
      <c r="P14" s="13" t="s">
        <v>201</v>
      </c>
      <c r="Q14" s="21" t="s">
        <v>365</v>
      </c>
      <c r="R14" s="28">
        <f t="shared" si="0"/>
        <v>44623</v>
      </c>
      <c r="S14" s="28">
        <v>44896</v>
      </c>
      <c r="T14" s="21">
        <f t="shared" si="1"/>
        <v>273</v>
      </c>
      <c r="U14" s="21">
        <f t="shared" si="2"/>
        <v>9.1</v>
      </c>
    </row>
    <row r="15" spans="1:135" ht="41.45" hidden="1" customHeight="1" x14ac:dyDescent="0.2">
      <c r="A15" s="21">
        <v>14</v>
      </c>
      <c r="B15" s="21" t="s">
        <v>99</v>
      </c>
      <c r="C15" s="4" t="s">
        <v>23</v>
      </c>
      <c r="D15" s="28"/>
      <c r="E15" s="28"/>
      <c r="F15" s="21" t="s">
        <v>24</v>
      </c>
      <c r="G15" s="21">
        <v>2</v>
      </c>
      <c r="H15" s="21"/>
      <c r="I15" s="14">
        <v>2474.21</v>
      </c>
      <c r="J15" s="14"/>
      <c r="K15" s="14"/>
      <c r="L15" s="14"/>
      <c r="M15" s="13" t="s">
        <v>128</v>
      </c>
      <c r="N15" s="21"/>
      <c r="O15" s="4" t="s">
        <v>115</v>
      </c>
      <c r="P15" s="13" t="s">
        <v>202</v>
      </c>
      <c r="Q15" s="21"/>
      <c r="R15" s="28">
        <f t="shared" si="0"/>
        <v>0</v>
      </c>
      <c r="S15" s="15"/>
      <c r="T15" s="21">
        <f t="shared" si="1"/>
        <v>0</v>
      </c>
      <c r="U15" s="21">
        <f t="shared" si="2"/>
        <v>0</v>
      </c>
    </row>
    <row r="16" spans="1:135" ht="37.15" hidden="1" customHeight="1" x14ac:dyDescent="0.2">
      <c r="A16" s="21">
        <v>15</v>
      </c>
      <c r="B16" s="21" t="s">
        <v>100</v>
      </c>
      <c r="C16" s="4" t="s">
        <v>23</v>
      </c>
      <c r="D16" s="28"/>
      <c r="E16" s="28"/>
      <c r="F16" s="21" t="s">
        <v>24</v>
      </c>
      <c r="G16" s="21">
        <v>2</v>
      </c>
      <c r="H16" s="21"/>
      <c r="I16" s="14">
        <v>618.54999999999995</v>
      </c>
      <c r="J16" s="14"/>
      <c r="K16" s="14"/>
      <c r="L16" s="14"/>
      <c r="M16" s="13" t="s">
        <v>129</v>
      </c>
      <c r="N16" s="21"/>
      <c r="O16" s="4" t="s">
        <v>115</v>
      </c>
      <c r="P16" s="13" t="s">
        <v>202</v>
      </c>
      <c r="Q16" s="21"/>
      <c r="R16" s="28">
        <f t="shared" si="0"/>
        <v>0</v>
      </c>
      <c r="S16" s="15"/>
      <c r="T16" s="21">
        <f t="shared" si="1"/>
        <v>0</v>
      </c>
      <c r="U16" s="21">
        <f t="shared" si="2"/>
        <v>0</v>
      </c>
    </row>
    <row r="17" spans="1:22" ht="37.15" hidden="1" customHeight="1" x14ac:dyDescent="0.2">
      <c r="A17" s="21">
        <v>16</v>
      </c>
      <c r="B17" s="21" t="s">
        <v>101</v>
      </c>
      <c r="C17" s="4" t="s">
        <v>23</v>
      </c>
      <c r="D17" s="5"/>
      <c r="E17" s="5"/>
      <c r="F17" s="21" t="s">
        <v>24</v>
      </c>
      <c r="G17" s="21">
        <v>2</v>
      </c>
      <c r="H17" s="21"/>
      <c r="I17" s="14">
        <v>464.64</v>
      </c>
      <c r="J17" s="14"/>
      <c r="K17" s="14"/>
      <c r="L17" s="14"/>
      <c r="M17" s="13" t="s">
        <v>130</v>
      </c>
      <c r="N17" s="21"/>
      <c r="O17" s="4" t="s">
        <v>115</v>
      </c>
      <c r="P17" s="13" t="s">
        <v>202</v>
      </c>
      <c r="Q17" s="4"/>
      <c r="R17" s="28">
        <f t="shared" si="0"/>
        <v>0</v>
      </c>
      <c r="S17" s="15"/>
      <c r="T17" s="21">
        <f t="shared" si="1"/>
        <v>0</v>
      </c>
      <c r="U17" s="21">
        <f t="shared" si="2"/>
        <v>0</v>
      </c>
    </row>
    <row r="18" spans="1:22" ht="36" customHeight="1" x14ac:dyDescent="0.2">
      <c r="A18" s="21">
        <v>17</v>
      </c>
      <c r="B18" s="21" t="s">
        <v>102</v>
      </c>
      <c r="C18" s="4" t="s">
        <v>23</v>
      </c>
      <c r="D18" s="28">
        <v>44651</v>
      </c>
      <c r="E18" s="28">
        <v>44651</v>
      </c>
      <c r="F18" s="21" t="s">
        <v>24</v>
      </c>
      <c r="G18" s="21">
        <v>2</v>
      </c>
      <c r="H18" s="21"/>
      <c r="I18" s="14">
        <v>10000</v>
      </c>
      <c r="J18" s="14">
        <v>10000</v>
      </c>
      <c r="K18" s="14">
        <f>+L18-I18</f>
        <v>2100</v>
      </c>
      <c r="L18" s="14">
        <v>12100</v>
      </c>
      <c r="M18" s="13" t="s">
        <v>131</v>
      </c>
      <c r="N18" s="21"/>
      <c r="O18" s="4" t="s">
        <v>115</v>
      </c>
      <c r="P18" s="13" t="s">
        <v>203</v>
      </c>
      <c r="Q18" s="21" t="s">
        <v>366</v>
      </c>
      <c r="R18" s="28">
        <f t="shared" si="0"/>
        <v>44651</v>
      </c>
      <c r="S18" s="15">
        <v>44865</v>
      </c>
      <c r="T18" s="21">
        <f t="shared" si="1"/>
        <v>214</v>
      </c>
      <c r="U18" s="21">
        <f t="shared" si="2"/>
        <v>7.1333333333333337</v>
      </c>
    </row>
    <row r="19" spans="1:22" ht="39" hidden="1" customHeight="1" x14ac:dyDescent="0.2">
      <c r="A19" s="21">
        <v>18</v>
      </c>
      <c r="B19" s="21" t="s">
        <v>103</v>
      </c>
      <c r="C19" s="4" t="s">
        <v>23</v>
      </c>
      <c r="D19" s="28"/>
      <c r="E19" s="28"/>
      <c r="F19" s="21" t="s">
        <v>24</v>
      </c>
      <c r="G19" s="21">
        <v>2</v>
      </c>
      <c r="H19" s="21"/>
      <c r="I19" s="14">
        <v>484</v>
      </c>
      <c r="J19" s="14"/>
      <c r="K19" s="14"/>
      <c r="L19" s="14"/>
      <c r="M19" s="13" t="s">
        <v>132</v>
      </c>
      <c r="N19" s="21"/>
      <c r="O19" s="4" t="s">
        <v>115</v>
      </c>
      <c r="P19" s="13" t="s">
        <v>204</v>
      </c>
      <c r="Q19" s="21"/>
      <c r="R19" s="28">
        <f t="shared" si="0"/>
        <v>0</v>
      </c>
      <c r="S19" s="15"/>
      <c r="T19" s="21">
        <f t="shared" si="1"/>
        <v>0</v>
      </c>
      <c r="U19" s="21">
        <f t="shared" si="2"/>
        <v>0</v>
      </c>
    </row>
    <row r="20" spans="1:22" ht="36" hidden="1" customHeight="1" x14ac:dyDescent="0.2">
      <c r="A20" s="21">
        <v>19</v>
      </c>
      <c r="B20" s="21" t="s">
        <v>104</v>
      </c>
      <c r="C20" s="4" t="s">
        <v>23</v>
      </c>
      <c r="D20" s="28"/>
      <c r="E20" s="28"/>
      <c r="F20" s="21" t="s">
        <v>24</v>
      </c>
      <c r="G20" s="21">
        <v>2</v>
      </c>
      <c r="H20" s="21"/>
      <c r="I20" s="14">
        <v>484</v>
      </c>
      <c r="J20" s="14"/>
      <c r="K20" s="14"/>
      <c r="L20" s="14"/>
      <c r="M20" s="13" t="s">
        <v>132</v>
      </c>
      <c r="N20" s="21"/>
      <c r="O20" s="4" t="s">
        <v>115</v>
      </c>
      <c r="P20" s="13" t="s">
        <v>205</v>
      </c>
      <c r="Q20" s="21"/>
      <c r="R20" s="28">
        <f t="shared" si="0"/>
        <v>0</v>
      </c>
      <c r="S20" s="15"/>
      <c r="T20" s="21">
        <f t="shared" si="1"/>
        <v>0</v>
      </c>
      <c r="U20" s="21">
        <f t="shared" si="2"/>
        <v>0</v>
      </c>
    </row>
    <row r="21" spans="1:22" ht="36" hidden="1" customHeight="1" x14ac:dyDescent="0.2">
      <c r="A21" s="21">
        <v>20</v>
      </c>
      <c r="B21" s="21" t="s">
        <v>105</v>
      </c>
      <c r="C21" s="4" t="s">
        <v>23</v>
      </c>
      <c r="D21" s="28"/>
      <c r="E21" s="28"/>
      <c r="F21" s="21" t="s">
        <v>24</v>
      </c>
      <c r="G21" s="21">
        <v>2</v>
      </c>
      <c r="H21" s="21"/>
      <c r="I21" s="14">
        <v>283.89</v>
      </c>
      <c r="J21" s="14"/>
      <c r="K21" s="14"/>
      <c r="L21" s="14"/>
      <c r="M21" s="13" t="s">
        <v>133</v>
      </c>
      <c r="N21" s="21"/>
      <c r="O21" s="4" t="s">
        <v>115</v>
      </c>
      <c r="P21" s="13" t="s">
        <v>206</v>
      </c>
      <c r="Q21" s="21"/>
      <c r="R21" s="28">
        <f t="shared" si="0"/>
        <v>0</v>
      </c>
      <c r="S21" s="15"/>
      <c r="T21" s="21">
        <f t="shared" si="1"/>
        <v>0</v>
      </c>
      <c r="U21" s="21">
        <f t="shared" si="2"/>
        <v>0</v>
      </c>
    </row>
    <row r="22" spans="1:22" ht="36" hidden="1" customHeight="1" x14ac:dyDescent="0.2">
      <c r="A22" s="21">
        <v>21</v>
      </c>
      <c r="B22" s="21" t="s">
        <v>106</v>
      </c>
      <c r="C22" s="4" t="s">
        <v>23</v>
      </c>
      <c r="D22" s="28"/>
      <c r="E22" s="28"/>
      <c r="F22" s="21" t="s">
        <v>24</v>
      </c>
      <c r="G22" s="21">
        <v>2</v>
      </c>
      <c r="H22" s="21"/>
      <c r="I22" s="14">
        <v>1439.9</v>
      </c>
      <c r="J22" s="14"/>
      <c r="K22" s="14"/>
      <c r="L22" s="14"/>
      <c r="M22" s="13" t="s">
        <v>134</v>
      </c>
      <c r="N22" s="21"/>
      <c r="O22" s="4" t="s">
        <v>115</v>
      </c>
      <c r="P22" s="13" t="s">
        <v>207</v>
      </c>
      <c r="Q22" s="21"/>
      <c r="R22" s="28">
        <f t="shared" si="0"/>
        <v>0</v>
      </c>
      <c r="S22" s="15"/>
      <c r="T22" s="21">
        <f t="shared" si="1"/>
        <v>0</v>
      </c>
      <c r="U22" s="21">
        <f t="shared" si="2"/>
        <v>0</v>
      </c>
    </row>
    <row r="23" spans="1:22" ht="36" hidden="1" customHeight="1" x14ac:dyDescent="0.2">
      <c r="A23" s="21">
        <v>22</v>
      </c>
      <c r="B23" s="21" t="s">
        <v>107</v>
      </c>
      <c r="C23" s="4" t="s">
        <v>23</v>
      </c>
      <c r="D23" s="28"/>
      <c r="E23" s="28"/>
      <c r="F23" s="21" t="s">
        <v>24</v>
      </c>
      <c r="G23" s="21">
        <v>2</v>
      </c>
      <c r="H23" s="21"/>
      <c r="I23" s="14">
        <v>726</v>
      </c>
      <c r="J23" s="14"/>
      <c r="K23" s="14"/>
      <c r="L23" s="14"/>
      <c r="M23" s="13" t="s">
        <v>132</v>
      </c>
      <c r="N23" s="21"/>
      <c r="O23" s="4" t="s">
        <v>115</v>
      </c>
      <c r="P23" s="13" t="s">
        <v>208</v>
      </c>
      <c r="Q23" s="21"/>
      <c r="R23" s="28">
        <f t="shared" si="0"/>
        <v>0</v>
      </c>
      <c r="S23" s="15"/>
      <c r="T23" s="21">
        <f t="shared" si="1"/>
        <v>0</v>
      </c>
      <c r="U23" s="21">
        <f t="shared" si="2"/>
        <v>0</v>
      </c>
    </row>
    <row r="24" spans="1:22" ht="36" hidden="1" customHeight="1" x14ac:dyDescent="0.2">
      <c r="A24" s="21">
        <v>23</v>
      </c>
      <c r="B24" s="21" t="s">
        <v>108</v>
      </c>
      <c r="C24" s="4" t="s">
        <v>23</v>
      </c>
      <c r="D24" s="28"/>
      <c r="E24" s="28"/>
      <c r="F24" s="21" t="s">
        <v>24</v>
      </c>
      <c r="G24" s="21">
        <v>2</v>
      </c>
      <c r="H24" s="21"/>
      <c r="I24" s="14">
        <v>1250</v>
      </c>
      <c r="J24" s="14"/>
      <c r="K24" s="14"/>
      <c r="L24" s="14"/>
      <c r="M24" s="13" t="s">
        <v>135</v>
      </c>
      <c r="N24" s="21"/>
      <c r="O24" s="4" t="s">
        <v>115</v>
      </c>
      <c r="P24" s="13" t="s">
        <v>209</v>
      </c>
      <c r="Q24" s="21"/>
      <c r="R24" s="28">
        <f t="shared" si="0"/>
        <v>0</v>
      </c>
      <c r="S24" s="15"/>
      <c r="T24" s="21">
        <f t="shared" si="1"/>
        <v>0</v>
      </c>
      <c r="U24" s="21">
        <f t="shared" si="2"/>
        <v>0</v>
      </c>
    </row>
    <row r="25" spans="1:22" ht="36" hidden="1" customHeight="1" x14ac:dyDescent="0.2">
      <c r="A25" s="21">
        <v>24</v>
      </c>
      <c r="B25" s="21" t="s">
        <v>109</v>
      </c>
      <c r="C25" s="4" t="s">
        <v>23</v>
      </c>
      <c r="D25" s="28"/>
      <c r="E25" s="28"/>
      <c r="F25" s="21" t="s">
        <v>24</v>
      </c>
      <c r="G25" s="21">
        <v>2</v>
      </c>
      <c r="H25" s="21"/>
      <c r="I25" s="14">
        <v>56</v>
      </c>
      <c r="J25" s="14"/>
      <c r="K25" s="14"/>
      <c r="L25" s="14"/>
      <c r="M25" s="13" t="s">
        <v>136</v>
      </c>
      <c r="N25" s="21"/>
      <c r="O25" s="4" t="s">
        <v>115</v>
      </c>
      <c r="P25" s="13" t="s">
        <v>210</v>
      </c>
      <c r="Q25" s="21"/>
      <c r="R25" s="28">
        <f t="shared" si="0"/>
        <v>0</v>
      </c>
      <c r="S25" s="15"/>
      <c r="T25" s="21">
        <f t="shared" si="1"/>
        <v>0</v>
      </c>
      <c r="U25" s="21">
        <f t="shared" si="2"/>
        <v>0</v>
      </c>
    </row>
    <row r="26" spans="1:22" ht="36" customHeight="1" x14ac:dyDescent="0.2">
      <c r="A26" s="21">
        <v>25</v>
      </c>
      <c r="B26" s="21" t="s">
        <v>110</v>
      </c>
      <c r="C26" s="4" t="s">
        <v>23</v>
      </c>
      <c r="D26" s="28">
        <v>44686</v>
      </c>
      <c r="E26" s="28">
        <v>44686</v>
      </c>
      <c r="F26" s="21" t="s">
        <v>24</v>
      </c>
      <c r="G26" s="21">
        <v>2</v>
      </c>
      <c r="H26" s="21"/>
      <c r="I26" s="14">
        <v>15000</v>
      </c>
      <c r="J26" s="14">
        <v>15000</v>
      </c>
      <c r="K26" s="14">
        <f>+L26-I26</f>
        <v>3150</v>
      </c>
      <c r="L26" s="14">
        <v>18150</v>
      </c>
      <c r="M26" s="13" t="s">
        <v>137</v>
      </c>
      <c r="N26" s="21"/>
      <c r="O26" s="4" t="s">
        <v>115</v>
      </c>
      <c r="P26" s="13" t="s">
        <v>33</v>
      </c>
      <c r="Q26" s="21" t="s">
        <v>367</v>
      </c>
      <c r="R26" s="28">
        <f t="shared" si="0"/>
        <v>44686</v>
      </c>
      <c r="S26" s="15">
        <v>44717</v>
      </c>
      <c r="T26" s="21">
        <f t="shared" si="1"/>
        <v>31</v>
      </c>
      <c r="U26" s="21">
        <f t="shared" si="2"/>
        <v>1.0333333333333334</v>
      </c>
    </row>
    <row r="27" spans="1:22" ht="36" hidden="1" customHeight="1" x14ac:dyDescent="0.2">
      <c r="A27" s="21">
        <v>26</v>
      </c>
      <c r="B27" s="21" t="s">
        <v>111</v>
      </c>
      <c r="C27" s="4" t="s">
        <v>23</v>
      </c>
      <c r="D27" s="28"/>
      <c r="E27" s="28"/>
      <c r="F27" s="21" t="s">
        <v>24</v>
      </c>
      <c r="G27" s="21">
        <v>2</v>
      </c>
      <c r="H27" s="21"/>
      <c r="I27" s="14"/>
      <c r="J27" s="14"/>
      <c r="K27" s="14"/>
      <c r="L27" s="14"/>
      <c r="M27" s="13" t="s">
        <v>138</v>
      </c>
      <c r="N27" s="21"/>
      <c r="O27" s="4" t="s">
        <v>115</v>
      </c>
      <c r="P27" s="13"/>
      <c r="Q27" s="21"/>
      <c r="R27" s="28">
        <f t="shared" si="0"/>
        <v>0</v>
      </c>
      <c r="S27" s="15"/>
      <c r="T27" s="21">
        <f t="shared" si="1"/>
        <v>0</v>
      </c>
      <c r="U27" s="21">
        <f t="shared" si="2"/>
        <v>0</v>
      </c>
    </row>
    <row r="28" spans="1:22" ht="36" hidden="1" customHeight="1" x14ac:dyDescent="0.2">
      <c r="A28" s="21">
        <v>27</v>
      </c>
      <c r="B28" s="21" t="s">
        <v>112</v>
      </c>
      <c r="C28" s="4" t="s">
        <v>23</v>
      </c>
      <c r="D28" s="28"/>
      <c r="E28" s="28"/>
      <c r="F28" s="21" t="s">
        <v>24</v>
      </c>
      <c r="G28" s="21">
        <v>2</v>
      </c>
      <c r="H28" s="21"/>
      <c r="I28" s="14">
        <v>254.1</v>
      </c>
      <c r="J28" s="14"/>
      <c r="K28" s="14"/>
      <c r="L28" s="14"/>
      <c r="M28" s="13" t="s">
        <v>139</v>
      </c>
      <c r="N28" s="21"/>
      <c r="O28" s="4" t="s">
        <v>115</v>
      </c>
      <c r="P28" s="13" t="s">
        <v>200</v>
      </c>
      <c r="Q28" s="21"/>
      <c r="R28" s="28">
        <f t="shared" si="0"/>
        <v>0</v>
      </c>
      <c r="S28" s="15"/>
      <c r="T28" s="21">
        <f t="shared" si="1"/>
        <v>0</v>
      </c>
      <c r="U28" s="21">
        <f t="shared" si="2"/>
        <v>0</v>
      </c>
    </row>
    <row r="29" spans="1:22" ht="36" customHeight="1" x14ac:dyDescent="0.2">
      <c r="A29" s="21">
        <v>28</v>
      </c>
      <c r="B29" s="21" t="s">
        <v>113</v>
      </c>
      <c r="C29" s="4" t="s">
        <v>23</v>
      </c>
      <c r="D29" s="28">
        <v>44701</v>
      </c>
      <c r="E29" s="28">
        <v>44701</v>
      </c>
      <c r="F29" s="21" t="s">
        <v>24</v>
      </c>
      <c r="G29" s="21">
        <v>2</v>
      </c>
      <c r="H29" s="21"/>
      <c r="I29" s="14">
        <v>5000</v>
      </c>
      <c r="J29" s="14">
        <v>5000</v>
      </c>
      <c r="K29" s="14">
        <f>+L29-I29</f>
        <v>1050</v>
      </c>
      <c r="L29" s="14">
        <v>6050</v>
      </c>
      <c r="M29" s="13" t="s">
        <v>140</v>
      </c>
      <c r="N29" s="21"/>
      <c r="O29" s="4" t="s">
        <v>115</v>
      </c>
      <c r="P29" s="13" t="s">
        <v>211</v>
      </c>
      <c r="Q29" s="21" t="s">
        <v>368</v>
      </c>
      <c r="R29" s="28">
        <f t="shared" si="0"/>
        <v>44701</v>
      </c>
      <c r="S29" s="15">
        <v>44977</v>
      </c>
      <c r="T29" s="21">
        <f t="shared" si="1"/>
        <v>276</v>
      </c>
      <c r="U29" s="21">
        <f t="shared" si="2"/>
        <v>9.1999999999999993</v>
      </c>
    </row>
    <row r="30" spans="1:22" ht="36" hidden="1" customHeight="1" x14ac:dyDescent="0.2">
      <c r="A30" s="21">
        <v>29</v>
      </c>
      <c r="B30" s="21" t="s">
        <v>114</v>
      </c>
      <c r="C30" s="4" t="s">
        <v>23</v>
      </c>
      <c r="D30" s="28"/>
      <c r="E30" s="28"/>
      <c r="F30" s="21" t="s">
        <v>24</v>
      </c>
      <c r="G30" s="21">
        <v>2</v>
      </c>
      <c r="H30" s="21"/>
      <c r="I30" s="14">
        <v>605</v>
      </c>
      <c r="J30" s="14"/>
      <c r="K30" s="14"/>
      <c r="L30" s="14"/>
      <c r="M30" s="13" t="s">
        <v>141</v>
      </c>
      <c r="N30" s="21"/>
      <c r="O30" s="4" t="s">
        <v>115</v>
      </c>
      <c r="P30" s="13" t="s">
        <v>212</v>
      </c>
      <c r="Q30" s="21"/>
      <c r="R30" s="28">
        <f t="shared" si="0"/>
        <v>0</v>
      </c>
      <c r="S30" s="15"/>
      <c r="T30" s="21">
        <f t="shared" si="1"/>
        <v>0</v>
      </c>
      <c r="U30" s="21">
        <f t="shared" si="2"/>
        <v>0</v>
      </c>
    </row>
    <row r="31" spans="1:22" ht="55.9" hidden="1" customHeight="1" x14ac:dyDescent="0.2">
      <c r="A31" s="21">
        <v>30</v>
      </c>
      <c r="B31" s="21" t="s">
        <v>37</v>
      </c>
      <c r="C31" s="4" t="s">
        <v>23</v>
      </c>
      <c r="D31" s="28"/>
      <c r="E31" s="28"/>
      <c r="F31" s="21" t="s">
        <v>24</v>
      </c>
      <c r="G31" s="21">
        <v>2</v>
      </c>
      <c r="H31" s="21"/>
      <c r="I31" s="14" t="s">
        <v>193</v>
      </c>
      <c r="J31" s="14"/>
      <c r="K31" s="14"/>
      <c r="L31" s="14"/>
      <c r="M31" s="13" t="s">
        <v>142</v>
      </c>
      <c r="N31" s="21"/>
      <c r="O31" s="4" t="s">
        <v>115</v>
      </c>
      <c r="P31" s="13" t="s">
        <v>213</v>
      </c>
      <c r="Q31" s="21"/>
      <c r="R31" s="28">
        <f t="shared" si="0"/>
        <v>0</v>
      </c>
      <c r="S31" s="15"/>
      <c r="T31" s="21">
        <f t="shared" si="1"/>
        <v>0</v>
      </c>
      <c r="U31" s="21">
        <f t="shared" si="2"/>
        <v>0</v>
      </c>
      <c r="V31" s="42" t="s">
        <v>253</v>
      </c>
    </row>
    <row r="32" spans="1:22" ht="36" hidden="1" customHeight="1" x14ac:dyDescent="0.2">
      <c r="A32" s="21">
        <v>31</v>
      </c>
      <c r="B32" s="21" t="s">
        <v>38</v>
      </c>
      <c r="C32" s="4" t="s">
        <v>23</v>
      </c>
      <c r="D32" s="28"/>
      <c r="E32" s="28"/>
      <c r="F32" s="21" t="s">
        <v>24</v>
      </c>
      <c r="G32" s="21">
        <v>2</v>
      </c>
      <c r="H32" s="21"/>
      <c r="I32" s="14">
        <v>1000</v>
      </c>
      <c r="J32" s="14"/>
      <c r="K32" s="14"/>
      <c r="L32" s="14"/>
      <c r="M32" s="13" t="s">
        <v>143</v>
      </c>
      <c r="N32" s="21"/>
      <c r="O32" s="4" t="s">
        <v>115</v>
      </c>
      <c r="P32" s="13" t="s">
        <v>214</v>
      </c>
      <c r="Q32" s="21"/>
      <c r="R32" s="28">
        <f t="shared" si="0"/>
        <v>0</v>
      </c>
      <c r="S32" s="15"/>
      <c r="T32" s="21">
        <f t="shared" si="1"/>
        <v>0</v>
      </c>
      <c r="U32" s="21">
        <f t="shared" si="2"/>
        <v>0</v>
      </c>
      <c r="V32" s="36"/>
    </row>
    <row r="33" spans="1:22" ht="36" hidden="1" customHeight="1" x14ac:dyDescent="0.2">
      <c r="A33" s="21">
        <v>32</v>
      </c>
      <c r="B33" s="21" t="s">
        <v>39</v>
      </c>
      <c r="C33" s="4" t="s">
        <v>23</v>
      </c>
      <c r="D33" s="28"/>
      <c r="E33" s="28"/>
      <c r="F33" s="21" t="s">
        <v>24</v>
      </c>
      <c r="G33" s="21">
        <v>2</v>
      </c>
      <c r="H33" s="21"/>
      <c r="I33" s="14">
        <v>2344.27</v>
      </c>
      <c r="J33" s="14"/>
      <c r="K33" s="14"/>
      <c r="L33" s="14"/>
      <c r="M33" s="13" t="s">
        <v>142</v>
      </c>
      <c r="N33" s="21"/>
      <c r="O33" s="4" t="s">
        <v>115</v>
      </c>
      <c r="P33" s="13" t="s">
        <v>213</v>
      </c>
      <c r="Q33" s="21"/>
      <c r="R33" s="28">
        <f t="shared" si="0"/>
        <v>0</v>
      </c>
      <c r="S33" s="15"/>
      <c r="T33" s="21">
        <f t="shared" si="1"/>
        <v>0</v>
      </c>
      <c r="U33" s="21">
        <f t="shared" si="2"/>
        <v>0</v>
      </c>
      <c r="V33" s="41" t="s">
        <v>254</v>
      </c>
    </row>
    <row r="34" spans="1:22" ht="36" hidden="1" customHeight="1" x14ac:dyDescent="0.2">
      <c r="A34" s="21">
        <v>33</v>
      </c>
      <c r="B34" s="21" t="s">
        <v>40</v>
      </c>
      <c r="C34" s="4" t="s">
        <v>23</v>
      </c>
      <c r="D34" s="28"/>
      <c r="E34" s="28"/>
      <c r="F34" s="21" t="s">
        <v>24</v>
      </c>
      <c r="G34" s="21">
        <v>2</v>
      </c>
      <c r="H34" s="21"/>
      <c r="I34" s="14">
        <v>520</v>
      </c>
      <c r="J34" s="14"/>
      <c r="K34" s="14"/>
      <c r="L34" s="14"/>
      <c r="M34" s="13" t="s">
        <v>144</v>
      </c>
      <c r="N34" s="21"/>
      <c r="O34" s="4" t="s">
        <v>115</v>
      </c>
      <c r="P34" s="13" t="s">
        <v>215</v>
      </c>
      <c r="Q34" s="21"/>
      <c r="R34" s="28">
        <f t="shared" si="0"/>
        <v>0</v>
      </c>
      <c r="S34" s="15"/>
      <c r="T34" s="21">
        <f t="shared" si="1"/>
        <v>0</v>
      </c>
      <c r="U34" s="21">
        <f t="shared" si="2"/>
        <v>0</v>
      </c>
    </row>
    <row r="35" spans="1:22" ht="36" hidden="1" customHeight="1" x14ac:dyDescent="0.2">
      <c r="A35" s="21">
        <v>34</v>
      </c>
      <c r="B35" s="21" t="s">
        <v>41</v>
      </c>
      <c r="C35" s="4" t="s">
        <v>23</v>
      </c>
      <c r="D35" s="28"/>
      <c r="E35" s="28"/>
      <c r="F35" s="21" t="s">
        <v>24</v>
      </c>
      <c r="G35" s="21">
        <v>2</v>
      </c>
      <c r="H35" s="21"/>
      <c r="I35" s="14">
        <v>134</v>
      </c>
      <c r="J35" s="14"/>
      <c r="K35" s="14"/>
      <c r="L35" s="14"/>
      <c r="M35" s="13" t="s">
        <v>145</v>
      </c>
      <c r="N35" s="21"/>
      <c r="O35" s="4" t="s">
        <v>115</v>
      </c>
      <c r="P35" s="13" t="s">
        <v>216</v>
      </c>
      <c r="Q35" s="21"/>
      <c r="R35" s="28">
        <f t="shared" si="0"/>
        <v>0</v>
      </c>
      <c r="S35" s="15"/>
      <c r="T35" s="21">
        <f t="shared" si="1"/>
        <v>0</v>
      </c>
      <c r="U35" s="21">
        <f t="shared" si="2"/>
        <v>0</v>
      </c>
    </row>
    <row r="36" spans="1:22" ht="42" hidden="1" customHeight="1" x14ac:dyDescent="0.2">
      <c r="A36" s="21">
        <v>35</v>
      </c>
      <c r="B36" s="21" t="s">
        <v>42</v>
      </c>
      <c r="C36" s="4" t="s">
        <v>23</v>
      </c>
      <c r="D36" s="28"/>
      <c r="E36" s="28"/>
      <c r="F36" s="21" t="s">
        <v>24</v>
      </c>
      <c r="G36" s="21">
        <v>2</v>
      </c>
      <c r="H36" s="21"/>
      <c r="I36" s="14">
        <v>381.6</v>
      </c>
      <c r="J36" s="14"/>
      <c r="K36" s="14"/>
      <c r="L36" s="14"/>
      <c r="M36" s="13" t="s">
        <v>146</v>
      </c>
      <c r="N36" s="21"/>
      <c r="O36" s="4" t="s">
        <v>115</v>
      </c>
      <c r="P36" s="13" t="s">
        <v>217</v>
      </c>
      <c r="Q36" s="21"/>
      <c r="R36" s="28">
        <f t="shared" si="0"/>
        <v>0</v>
      </c>
      <c r="S36" s="15"/>
      <c r="T36" s="21">
        <f t="shared" si="1"/>
        <v>0</v>
      </c>
      <c r="U36" s="21">
        <f t="shared" si="2"/>
        <v>0</v>
      </c>
    </row>
    <row r="37" spans="1:22" ht="27" hidden="1" customHeight="1" x14ac:dyDescent="0.2">
      <c r="A37" s="21">
        <v>36</v>
      </c>
      <c r="B37" s="21" t="s">
        <v>43</v>
      </c>
      <c r="C37" s="4" t="s">
        <v>23</v>
      </c>
      <c r="D37" s="28"/>
      <c r="E37" s="28"/>
      <c r="F37" s="21" t="s">
        <v>24</v>
      </c>
      <c r="G37" s="21">
        <v>2</v>
      </c>
      <c r="H37" s="21"/>
      <c r="I37" s="14">
        <v>480</v>
      </c>
      <c r="J37" s="14"/>
      <c r="K37" s="14"/>
      <c r="L37" s="14"/>
      <c r="M37" s="13" t="s">
        <v>147</v>
      </c>
      <c r="N37" s="21"/>
      <c r="O37" s="4" t="s">
        <v>115</v>
      </c>
      <c r="P37" s="13" t="s">
        <v>218</v>
      </c>
      <c r="Q37" s="21"/>
      <c r="R37" s="28">
        <f t="shared" si="0"/>
        <v>0</v>
      </c>
      <c r="S37" s="15"/>
      <c r="T37" s="21">
        <f t="shared" si="1"/>
        <v>0</v>
      </c>
      <c r="U37" s="21">
        <f t="shared" si="2"/>
        <v>0</v>
      </c>
    </row>
    <row r="38" spans="1:22" ht="42.6" hidden="1" customHeight="1" x14ac:dyDescent="0.2">
      <c r="A38" s="21">
        <v>37</v>
      </c>
      <c r="B38" s="21" t="s">
        <v>44</v>
      </c>
      <c r="C38" s="4" t="s">
        <v>23</v>
      </c>
      <c r="D38" s="28"/>
      <c r="E38" s="28"/>
      <c r="F38" s="21" t="s">
        <v>24</v>
      </c>
      <c r="G38" s="21">
        <v>2</v>
      </c>
      <c r="H38" s="21"/>
      <c r="I38" s="14">
        <v>214</v>
      </c>
      <c r="J38" s="14"/>
      <c r="K38" s="14"/>
      <c r="L38" s="14"/>
      <c r="M38" s="13" t="s">
        <v>148</v>
      </c>
      <c r="N38" s="21"/>
      <c r="O38" s="4" t="s">
        <v>115</v>
      </c>
      <c r="P38" s="13" t="s">
        <v>219</v>
      </c>
      <c r="Q38" s="21"/>
      <c r="R38" s="28">
        <f t="shared" si="0"/>
        <v>0</v>
      </c>
      <c r="S38" s="15"/>
      <c r="T38" s="21">
        <f t="shared" si="1"/>
        <v>0</v>
      </c>
      <c r="U38" s="21">
        <f t="shared" si="2"/>
        <v>0</v>
      </c>
    </row>
    <row r="39" spans="1:22" ht="37.15" hidden="1" customHeight="1" x14ac:dyDescent="0.2">
      <c r="A39" s="21">
        <v>38</v>
      </c>
      <c r="B39" s="21" t="s">
        <v>45</v>
      </c>
      <c r="C39" s="4" t="s">
        <v>23</v>
      </c>
      <c r="D39" s="28"/>
      <c r="E39" s="28"/>
      <c r="F39" s="21" t="s">
        <v>24</v>
      </c>
      <c r="G39" s="21">
        <v>2</v>
      </c>
      <c r="H39" s="21"/>
      <c r="I39" s="14">
        <v>500</v>
      </c>
      <c r="J39" s="14"/>
      <c r="K39" s="14"/>
      <c r="L39" s="14"/>
      <c r="M39" s="13" t="s">
        <v>149</v>
      </c>
      <c r="N39" s="21"/>
      <c r="O39" s="4" t="s">
        <v>115</v>
      </c>
      <c r="P39" s="13" t="s">
        <v>220</v>
      </c>
      <c r="Q39" s="21"/>
      <c r="R39" s="28">
        <f t="shared" si="0"/>
        <v>0</v>
      </c>
      <c r="S39" s="15"/>
      <c r="T39" s="21">
        <f t="shared" si="1"/>
        <v>0</v>
      </c>
      <c r="U39" s="21">
        <f t="shared" si="2"/>
        <v>0</v>
      </c>
    </row>
    <row r="40" spans="1:22" ht="25.9" hidden="1" customHeight="1" x14ac:dyDescent="0.2">
      <c r="A40" s="21">
        <v>39</v>
      </c>
      <c r="B40" s="21" t="s">
        <v>46</v>
      </c>
      <c r="C40" s="4" t="s">
        <v>23</v>
      </c>
      <c r="D40" s="28"/>
      <c r="E40" s="28"/>
      <c r="F40" s="21" t="s">
        <v>24</v>
      </c>
      <c r="G40" s="21">
        <v>2</v>
      </c>
      <c r="H40" s="21"/>
      <c r="I40" s="14">
        <v>800</v>
      </c>
      <c r="J40" s="14"/>
      <c r="K40" s="14"/>
      <c r="L40" s="14"/>
      <c r="M40" s="13" t="s">
        <v>150</v>
      </c>
      <c r="N40" s="21"/>
      <c r="O40" s="4" t="s">
        <v>115</v>
      </c>
      <c r="P40" s="13" t="s">
        <v>221</v>
      </c>
      <c r="Q40" s="21"/>
      <c r="R40" s="28">
        <f t="shared" si="0"/>
        <v>0</v>
      </c>
      <c r="S40" s="15"/>
      <c r="T40" s="21">
        <f t="shared" si="1"/>
        <v>0</v>
      </c>
      <c r="U40" s="21">
        <f t="shared" si="2"/>
        <v>0</v>
      </c>
    </row>
    <row r="41" spans="1:22" ht="34.15" hidden="1" customHeight="1" x14ac:dyDescent="0.2">
      <c r="A41" s="21">
        <v>40</v>
      </c>
      <c r="B41" s="21" t="s">
        <v>47</v>
      </c>
      <c r="C41" s="4" t="s">
        <v>23</v>
      </c>
      <c r="D41" s="28"/>
      <c r="E41" s="28"/>
      <c r="F41" s="21" t="s">
        <v>24</v>
      </c>
      <c r="G41" s="21">
        <v>2</v>
      </c>
      <c r="H41" s="21"/>
      <c r="I41" s="14">
        <v>300</v>
      </c>
      <c r="J41" s="14"/>
      <c r="K41" s="14"/>
      <c r="L41" s="14"/>
      <c r="M41" s="13" t="s">
        <v>151</v>
      </c>
      <c r="N41" s="21"/>
      <c r="O41" s="4" t="s">
        <v>115</v>
      </c>
      <c r="P41" s="13" t="s">
        <v>222</v>
      </c>
      <c r="Q41" s="21"/>
      <c r="R41" s="28">
        <f t="shared" si="0"/>
        <v>0</v>
      </c>
      <c r="S41" s="15"/>
      <c r="T41" s="21">
        <f t="shared" si="1"/>
        <v>0</v>
      </c>
      <c r="U41" s="21">
        <f t="shared" si="2"/>
        <v>0</v>
      </c>
    </row>
    <row r="42" spans="1:22" ht="34.15" hidden="1" customHeight="1" x14ac:dyDescent="0.2">
      <c r="A42" s="21">
        <v>41</v>
      </c>
      <c r="B42" s="21" t="s">
        <v>48</v>
      </c>
      <c r="C42" s="4" t="s">
        <v>23</v>
      </c>
      <c r="D42" s="28"/>
      <c r="E42" s="28"/>
      <c r="F42" s="21" t="s">
        <v>24</v>
      </c>
      <c r="G42" s="21">
        <v>2</v>
      </c>
      <c r="H42" s="21"/>
      <c r="I42" s="14">
        <v>726</v>
      </c>
      <c r="J42" s="14"/>
      <c r="K42" s="14"/>
      <c r="L42" s="14"/>
      <c r="M42" s="13" t="s">
        <v>152</v>
      </c>
      <c r="N42" s="21"/>
      <c r="O42" s="4" t="s">
        <v>115</v>
      </c>
      <c r="P42" s="13" t="s">
        <v>223</v>
      </c>
      <c r="Q42" s="21"/>
      <c r="R42" s="28">
        <f t="shared" si="0"/>
        <v>0</v>
      </c>
      <c r="S42" s="15"/>
      <c r="T42" s="21">
        <f t="shared" si="1"/>
        <v>0</v>
      </c>
      <c r="U42" s="21">
        <f t="shared" si="2"/>
        <v>0</v>
      </c>
    </row>
    <row r="43" spans="1:22" ht="34.15" hidden="1" customHeight="1" x14ac:dyDescent="0.2">
      <c r="A43" s="21">
        <v>42</v>
      </c>
      <c r="B43" s="21" t="s">
        <v>49</v>
      </c>
      <c r="C43" s="4" t="s">
        <v>23</v>
      </c>
      <c r="D43" s="28"/>
      <c r="E43" s="28"/>
      <c r="F43" s="21" t="s">
        <v>24</v>
      </c>
      <c r="G43" s="21">
        <v>2</v>
      </c>
      <c r="H43" s="21"/>
      <c r="I43" s="14">
        <v>660</v>
      </c>
      <c r="J43" s="14"/>
      <c r="K43" s="14"/>
      <c r="L43" s="14"/>
      <c r="M43" s="13" t="s">
        <v>153</v>
      </c>
      <c r="N43" s="21"/>
      <c r="O43" s="4" t="s">
        <v>115</v>
      </c>
      <c r="P43" s="13" t="s">
        <v>224</v>
      </c>
      <c r="Q43" s="21"/>
      <c r="R43" s="28">
        <f t="shared" si="0"/>
        <v>0</v>
      </c>
      <c r="S43" s="15"/>
      <c r="T43" s="21">
        <f t="shared" si="1"/>
        <v>0</v>
      </c>
      <c r="U43" s="21">
        <f t="shared" si="2"/>
        <v>0</v>
      </c>
    </row>
    <row r="44" spans="1:22" ht="34.15" hidden="1" customHeight="1" x14ac:dyDescent="0.2">
      <c r="A44" s="21">
        <v>43</v>
      </c>
      <c r="B44" s="21" t="s">
        <v>50</v>
      </c>
      <c r="C44" s="4" t="s">
        <v>23</v>
      </c>
      <c r="D44" s="28"/>
      <c r="E44" s="28"/>
      <c r="F44" s="21" t="s">
        <v>24</v>
      </c>
      <c r="G44" s="21">
        <v>2</v>
      </c>
      <c r="H44" s="21"/>
      <c r="I44" s="14">
        <v>96.8</v>
      </c>
      <c r="J44" s="14"/>
      <c r="K44" s="14"/>
      <c r="L44" s="14"/>
      <c r="M44" s="13" t="s">
        <v>154</v>
      </c>
      <c r="N44" s="21"/>
      <c r="O44" s="4" t="s">
        <v>115</v>
      </c>
      <c r="P44" s="13" t="s">
        <v>225</v>
      </c>
      <c r="Q44" s="21"/>
      <c r="R44" s="28">
        <f t="shared" si="0"/>
        <v>0</v>
      </c>
      <c r="S44" s="15"/>
      <c r="T44" s="21">
        <f t="shared" si="1"/>
        <v>0</v>
      </c>
      <c r="U44" s="21">
        <f t="shared" si="2"/>
        <v>0</v>
      </c>
    </row>
    <row r="45" spans="1:22" ht="34.15" hidden="1" customHeight="1" x14ac:dyDescent="0.2">
      <c r="A45" s="21">
        <v>44</v>
      </c>
      <c r="B45" s="21" t="s">
        <v>51</v>
      </c>
      <c r="C45" s="4" t="s">
        <v>23</v>
      </c>
      <c r="D45" s="28"/>
      <c r="E45" s="28"/>
      <c r="F45" s="21" t="s">
        <v>24</v>
      </c>
      <c r="G45" s="21">
        <v>2</v>
      </c>
      <c r="H45" s="21"/>
      <c r="I45" s="14">
        <v>338.8</v>
      </c>
      <c r="J45" s="14"/>
      <c r="K45" s="14"/>
      <c r="L45" s="14"/>
      <c r="M45" s="13" t="s">
        <v>155</v>
      </c>
      <c r="N45" s="21"/>
      <c r="O45" s="4" t="s">
        <v>115</v>
      </c>
      <c r="P45" s="13" t="s">
        <v>200</v>
      </c>
      <c r="Q45" s="21"/>
      <c r="R45" s="28">
        <f t="shared" si="0"/>
        <v>0</v>
      </c>
      <c r="S45" s="15"/>
      <c r="T45" s="21">
        <f t="shared" si="1"/>
        <v>0</v>
      </c>
      <c r="U45" s="21">
        <f t="shared" si="2"/>
        <v>0</v>
      </c>
    </row>
    <row r="46" spans="1:22" ht="34.15" hidden="1" customHeight="1" x14ac:dyDescent="0.2">
      <c r="A46" s="21">
        <v>45</v>
      </c>
      <c r="B46" s="21" t="s">
        <v>52</v>
      </c>
      <c r="C46" s="4" t="s">
        <v>23</v>
      </c>
      <c r="D46" s="28"/>
      <c r="E46" s="28"/>
      <c r="F46" s="21" t="s">
        <v>24</v>
      </c>
      <c r="G46" s="21">
        <v>2</v>
      </c>
      <c r="H46" s="21"/>
      <c r="I46" s="14">
        <v>476.01</v>
      </c>
      <c r="J46" s="14"/>
      <c r="K46" s="14">
        <v>575.97</v>
      </c>
      <c r="L46" s="14"/>
      <c r="M46" s="13" t="s">
        <v>156</v>
      </c>
      <c r="N46" s="21"/>
      <c r="O46" s="4" t="s">
        <v>115</v>
      </c>
      <c r="P46" s="13" t="s">
        <v>226</v>
      </c>
      <c r="Q46" s="21"/>
      <c r="R46" s="28">
        <f t="shared" si="0"/>
        <v>0</v>
      </c>
      <c r="S46" s="15"/>
      <c r="T46" s="21">
        <f t="shared" si="1"/>
        <v>0</v>
      </c>
      <c r="U46" s="21">
        <f t="shared" si="2"/>
        <v>0</v>
      </c>
    </row>
    <row r="47" spans="1:22" ht="34.15" hidden="1" customHeight="1" x14ac:dyDescent="0.2">
      <c r="A47" s="21">
        <v>46</v>
      </c>
      <c r="B47" s="21" t="s">
        <v>53</v>
      </c>
      <c r="C47" s="4" t="s">
        <v>23</v>
      </c>
      <c r="D47" s="28"/>
      <c r="E47" s="28"/>
      <c r="F47" s="21" t="s">
        <v>24</v>
      </c>
      <c r="G47" s="21">
        <v>2</v>
      </c>
      <c r="H47" s="21"/>
      <c r="I47" s="14">
        <v>300</v>
      </c>
      <c r="J47" s="14"/>
      <c r="K47" s="14"/>
      <c r="L47" s="14"/>
      <c r="M47" s="13" t="s">
        <v>157</v>
      </c>
      <c r="N47" s="21"/>
      <c r="O47" s="4" t="s">
        <v>115</v>
      </c>
      <c r="P47" s="13" t="s">
        <v>227</v>
      </c>
      <c r="Q47" s="21"/>
      <c r="R47" s="28">
        <f t="shared" si="0"/>
        <v>0</v>
      </c>
      <c r="S47" s="15"/>
      <c r="T47" s="21">
        <f t="shared" si="1"/>
        <v>0</v>
      </c>
      <c r="U47" s="21">
        <f t="shared" si="2"/>
        <v>0</v>
      </c>
    </row>
    <row r="48" spans="1:22" ht="34.15" hidden="1" customHeight="1" x14ac:dyDescent="0.2">
      <c r="A48" s="21">
        <v>47</v>
      </c>
      <c r="B48" s="21" t="s">
        <v>54</v>
      </c>
      <c r="C48" s="4" t="s">
        <v>23</v>
      </c>
      <c r="D48" s="28"/>
      <c r="E48" s="28"/>
      <c r="F48" s="21" t="s">
        <v>24</v>
      </c>
      <c r="G48" s="21">
        <v>2</v>
      </c>
      <c r="H48" s="21"/>
      <c r="I48" s="14">
        <v>220</v>
      </c>
      <c r="J48" s="14"/>
      <c r="K48" s="14"/>
      <c r="L48" s="14"/>
      <c r="M48" s="13" t="s">
        <v>158</v>
      </c>
      <c r="N48" s="21"/>
      <c r="O48" s="4" t="s">
        <v>115</v>
      </c>
      <c r="P48" s="13" t="s">
        <v>228</v>
      </c>
      <c r="Q48" s="21"/>
      <c r="R48" s="28">
        <f t="shared" si="0"/>
        <v>0</v>
      </c>
      <c r="S48" s="15"/>
      <c r="T48" s="21">
        <f t="shared" si="1"/>
        <v>0</v>
      </c>
      <c r="U48" s="21">
        <f t="shared" si="2"/>
        <v>0</v>
      </c>
    </row>
    <row r="49" spans="1:21" ht="34.15" hidden="1" customHeight="1" x14ac:dyDescent="0.2">
      <c r="A49" s="21">
        <v>48</v>
      </c>
      <c r="B49" s="21" t="s">
        <v>55</v>
      </c>
      <c r="C49" s="4" t="s">
        <v>23</v>
      </c>
      <c r="D49" s="28"/>
      <c r="E49" s="28"/>
      <c r="F49" s="21" t="s">
        <v>24</v>
      </c>
      <c r="G49" s="21">
        <v>2</v>
      </c>
      <c r="H49" s="21"/>
      <c r="I49" s="14">
        <v>1050</v>
      </c>
      <c r="J49" s="14"/>
      <c r="K49" s="14"/>
      <c r="L49" s="14"/>
      <c r="M49" s="13" t="s">
        <v>159</v>
      </c>
      <c r="N49" s="21"/>
      <c r="O49" s="4" t="s">
        <v>115</v>
      </c>
      <c r="P49" s="13" t="s">
        <v>229</v>
      </c>
      <c r="Q49" s="21"/>
      <c r="R49" s="28">
        <f t="shared" si="0"/>
        <v>0</v>
      </c>
      <c r="S49" s="15"/>
      <c r="T49" s="21">
        <f t="shared" si="1"/>
        <v>0</v>
      </c>
      <c r="U49" s="21">
        <f t="shared" si="2"/>
        <v>0</v>
      </c>
    </row>
    <row r="50" spans="1:21" ht="34.15" hidden="1" customHeight="1" x14ac:dyDescent="0.2">
      <c r="A50" s="21">
        <v>49</v>
      </c>
      <c r="B50" s="21" t="s">
        <v>56</v>
      </c>
      <c r="C50" s="4" t="s">
        <v>23</v>
      </c>
      <c r="D50" s="28"/>
      <c r="E50" s="28"/>
      <c r="F50" s="21" t="s">
        <v>24</v>
      </c>
      <c r="G50" s="21">
        <v>2</v>
      </c>
      <c r="H50" s="21"/>
      <c r="I50" s="14">
        <v>440</v>
      </c>
      <c r="J50" s="14"/>
      <c r="K50" s="14"/>
      <c r="L50" s="14"/>
      <c r="M50" s="13" t="s">
        <v>160</v>
      </c>
      <c r="N50" s="21"/>
      <c r="O50" s="4" t="s">
        <v>115</v>
      </c>
      <c r="P50" s="13" t="s">
        <v>230</v>
      </c>
      <c r="Q50" s="21"/>
      <c r="R50" s="28">
        <f t="shared" si="0"/>
        <v>0</v>
      </c>
      <c r="S50" s="15"/>
      <c r="T50" s="21">
        <f t="shared" si="1"/>
        <v>0</v>
      </c>
      <c r="U50" s="21">
        <f t="shared" si="2"/>
        <v>0</v>
      </c>
    </row>
    <row r="51" spans="1:21" ht="34.15" hidden="1" customHeight="1" x14ac:dyDescent="0.2">
      <c r="A51" s="21">
        <v>50</v>
      </c>
      <c r="B51" s="21" t="s">
        <v>57</v>
      </c>
      <c r="C51" s="4" t="s">
        <v>23</v>
      </c>
      <c r="D51" s="28"/>
      <c r="E51" s="28"/>
      <c r="F51" s="21" t="s">
        <v>24</v>
      </c>
      <c r="G51" s="21">
        <v>2</v>
      </c>
      <c r="H51" s="21"/>
      <c r="I51" s="14">
        <v>1842.83</v>
      </c>
      <c r="J51" s="14"/>
      <c r="K51" s="14"/>
      <c r="L51" s="14"/>
      <c r="M51" s="13" t="s">
        <v>161</v>
      </c>
      <c r="N51" s="21"/>
      <c r="O51" s="4" t="s">
        <v>115</v>
      </c>
      <c r="P51" s="13" t="s">
        <v>203</v>
      </c>
      <c r="Q51" s="21"/>
      <c r="R51" s="28">
        <f t="shared" si="0"/>
        <v>0</v>
      </c>
      <c r="S51" s="15"/>
      <c r="T51" s="21">
        <f t="shared" si="1"/>
        <v>0</v>
      </c>
      <c r="U51" s="21">
        <f t="shared" si="2"/>
        <v>0</v>
      </c>
    </row>
    <row r="52" spans="1:21" ht="34.15" hidden="1" customHeight="1" x14ac:dyDescent="0.2">
      <c r="A52" s="21">
        <v>51</v>
      </c>
      <c r="B52" s="21" t="s">
        <v>58</v>
      </c>
      <c r="C52" s="4" t="s">
        <v>23</v>
      </c>
      <c r="D52" s="28"/>
      <c r="E52" s="28"/>
      <c r="F52" s="21" t="s">
        <v>24</v>
      </c>
      <c r="G52" s="21">
        <v>2</v>
      </c>
      <c r="H52" s="21"/>
      <c r="I52" s="14">
        <v>453.04</v>
      </c>
      <c r="J52" s="14"/>
      <c r="K52" s="14">
        <v>548.16999999999996</v>
      </c>
      <c r="L52" s="14"/>
      <c r="M52" s="13" t="s">
        <v>162</v>
      </c>
      <c r="N52" s="21"/>
      <c r="O52" s="4" t="s">
        <v>115</v>
      </c>
      <c r="P52" s="13" t="s">
        <v>213</v>
      </c>
      <c r="Q52" s="21"/>
      <c r="R52" s="28">
        <f t="shared" si="0"/>
        <v>0</v>
      </c>
      <c r="S52" s="15"/>
      <c r="T52" s="21">
        <f t="shared" si="1"/>
        <v>0</v>
      </c>
      <c r="U52" s="21">
        <f t="shared" si="2"/>
        <v>0</v>
      </c>
    </row>
    <row r="53" spans="1:21" ht="34.15" hidden="1" customHeight="1" x14ac:dyDescent="0.2">
      <c r="A53" s="21">
        <v>52</v>
      </c>
      <c r="B53" s="21" t="s">
        <v>59</v>
      </c>
      <c r="C53" s="4" t="s">
        <v>23</v>
      </c>
      <c r="D53" s="28"/>
      <c r="E53" s="28"/>
      <c r="F53" s="21" t="s">
        <v>24</v>
      </c>
      <c r="G53" s="21">
        <v>2</v>
      </c>
      <c r="H53" s="21"/>
      <c r="I53" s="14">
        <v>400</v>
      </c>
      <c r="J53" s="14"/>
      <c r="K53" s="14"/>
      <c r="L53" s="14"/>
      <c r="M53" s="13" t="s">
        <v>163</v>
      </c>
      <c r="N53" s="21"/>
      <c r="O53" s="4" t="s">
        <v>115</v>
      </c>
      <c r="P53" s="13" t="s">
        <v>231</v>
      </c>
      <c r="Q53" s="21"/>
      <c r="R53" s="28">
        <f t="shared" si="0"/>
        <v>0</v>
      </c>
      <c r="S53" s="15"/>
      <c r="T53" s="21">
        <f t="shared" si="1"/>
        <v>0</v>
      </c>
      <c r="U53" s="21">
        <f t="shared" si="2"/>
        <v>0</v>
      </c>
    </row>
    <row r="54" spans="1:21" ht="34.15" customHeight="1" x14ac:dyDescent="0.2">
      <c r="A54" s="21">
        <v>53</v>
      </c>
      <c r="B54" s="21" t="s">
        <v>60</v>
      </c>
      <c r="C54" s="4" t="s">
        <v>23</v>
      </c>
      <c r="D54" s="28">
        <v>44827</v>
      </c>
      <c r="E54" s="28">
        <v>44827</v>
      </c>
      <c r="F54" s="21" t="s">
        <v>24</v>
      </c>
      <c r="G54" s="21">
        <v>2</v>
      </c>
      <c r="H54" s="21"/>
      <c r="I54" s="14"/>
      <c r="J54" s="14"/>
      <c r="K54" s="14"/>
      <c r="L54" s="14">
        <v>9600</v>
      </c>
      <c r="M54" s="13" t="s">
        <v>164</v>
      </c>
      <c r="N54" s="21"/>
      <c r="O54" s="4" t="s">
        <v>115</v>
      </c>
      <c r="P54" s="13" t="s">
        <v>232</v>
      </c>
      <c r="Q54" s="21" t="s">
        <v>369</v>
      </c>
      <c r="R54" s="28">
        <f t="shared" si="0"/>
        <v>44827</v>
      </c>
      <c r="S54" s="15">
        <v>45100</v>
      </c>
      <c r="T54" s="21">
        <f t="shared" si="1"/>
        <v>273</v>
      </c>
      <c r="U54" s="21">
        <f t="shared" si="2"/>
        <v>9.1</v>
      </c>
    </row>
    <row r="55" spans="1:21" ht="34.15" hidden="1" customHeight="1" x14ac:dyDescent="0.2">
      <c r="A55" s="21">
        <v>54</v>
      </c>
      <c r="B55" s="21" t="s">
        <v>61</v>
      </c>
      <c r="C55" s="4" t="s">
        <v>23</v>
      </c>
      <c r="D55" s="28"/>
      <c r="E55" s="5"/>
      <c r="F55" s="21" t="s">
        <v>24</v>
      </c>
      <c r="G55" s="21">
        <v>2</v>
      </c>
      <c r="H55" s="21"/>
      <c r="I55" s="14">
        <v>1343.1</v>
      </c>
      <c r="J55" s="14"/>
      <c r="K55" s="14"/>
      <c r="L55" s="14"/>
      <c r="M55" s="13" t="s">
        <v>165</v>
      </c>
      <c r="N55" s="21"/>
      <c r="O55" s="4" t="s">
        <v>115</v>
      </c>
      <c r="P55" s="13" t="s">
        <v>203</v>
      </c>
      <c r="Q55" s="21"/>
      <c r="R55" s="28">
        <f t="shared" si="0"/>
        <v>0</v>
      </c>
      <c r="S55" s="15"/>
      <c r="T55" s="21">
        <f t="shared" si="1"/>
        <v>0</v>
      </c>
      <c r="U55" s="21">
        <f t="shared" si="2"/>
        <v>0</v>
      </c>
    </row>
    <row r="56" spans="1:21" ht="34.15" hidden="1" customHeight="1" x14ac:dyDescent="0.2">
      <c r="A56" s="21">
        <v>55</v>
      </c>
      <c r="B56" s="21" t="s">
        <v>62</v>
      </c>
      <c r="C56" s="4" t="s">
        <v>23</v>
      </c>
      <c r="D56" s="28"/>
      <c r="E56" s="28"/>
      <c r="F56" s="21" t="s">
        <v>24</v>
      </c>
      <c r="G56" s="21">
        <v>2</v>
      </c>
      <c r="H56" s="21"/>
      <c r="I56" s="14">
        <v>495.62</v>
      </c>
      <c r="J56" s="14"/>
      <c r="K56" s="14"/>
      <c r="L56" s="14"/>
      <c r="M56" s="13" t="s">
        <v>166</v>
      </c>
      <c r="N56" s="21"/>
      <c r="O56" s="4" t="s">
        <v>115</v>
      </c>
      <c r="P56" s="13" t="s">
        <v>202</v>
      </c>
      <c r="Q56" s="21"/>
      <c r="R56" s="28">
        <f t="shared" si="0"/>
        <v>0</v>
      </c>
      <c r="S56" s="15"/>
      <c r="T56" s="21">
        <f t="shared" si="1"/>
        <v>0</v>
      </c>
      <c r="U56" s="21">
        <f t="shared" si="2"/>
        <v>0</v>
      </c>
    </row>
    <row r="57" spans="1:21" ht="34.15" hidden="1" customHeight="1" x14ac:dyDescent="0.2">
      <c r="A57" s="21">
        <v>56</v>
      </c>
      <c r="B57" s="21" t="s">
        <v>63</v>
      </c>
      <c r="C57" s="4" t="s">
        <v>23</v>
      </c>
      <c r="D57" s="28"/>
      <c r="E57" s="28"/>
      <c r="F57" s="21" t="s">
        <v>24</v>
      </c>
      <c r="G57" s="21">
        <v>2</v>
      </c>
      <c r="H57" s="21"/>
      <c r="I57" s="14">
        <v>103.58</v>
      </c>
      <c r="J57" s="14"/>
      <c r="K57" s="14"/>
      <c r="L57" s="14"/>
      <c r="M57" s="13" t="s">
        <v>167</v>
      </c>
      <c r="N57" s="21"/>
      <c r="O57" s="4" t="s">
        <v>115</v>
      </c>
      <c r="P57" s="13" t="s">
        <v>202</v>
      </c>
      <c r="Q57" s="21"/>
      <c r="R57" s="28">
        <f t="shared" si="0"/>
        <v>0</v>
      </c>
      <c r="S57" s="15"/>
      <c r="T57" s="21">
        <f t="shared" si="1"/>
        <v>0</v>
      </c>
      <c r="U57" s="21">
        <f t="shared" si="2"/>
        <v>0</v>
      </c>
    </row>
    <row r="58" spans="1:21" ht="34.15" hidden="1" customHeight="1" x14ac:dyDescent="0.2">
      <c r="A58" s="21">
        <v>57</v>
      </c>
      <c r="B58" s="21" t="s">
        <v>64</v>
      </c>
      <c r="C58" s="4" t="s">
        <v>23</v>
      </c>
      <c r="D58" s="28"/>
      <c r="E58" s="28"/>
      <c r="F58" s="21" t="s">
        <v>24</v>
      </c>
      <c r="G58" s="21">
        <v>2</v>
      </c>
      <c r="H58" s="21"/>
      <c r="I58" s="14">
        <v>2544</v>
      </c>
      <c r="J58" s="14"/>
      <c r="K58" s="14"/>
      <c r="L58" s="14"/>
      <c r="M58" s="13" t="s">
        <v>168</v>
      </c>
      <c r="N58" s="21"/>
      <c r="O58" s="4" t="s">
        <v>115</v>
      </c>
      <c r="P58" s="13" t="s">
        <v>233</v>
      </c>
      <c r="Q58" s="21"/>
      <c r="R58" s="28">
        <f t="shared" si="0"/>
        <v>0</v>
      </c>
      <c r="S58" s="15"/>
      <c r="T58" s="21">
        <f t="shared" si="1"/>
        <v>0</v>
      </c>
      <c r="U58" s="21">
        <f t="shared" si="2"/>
        <v>0</v>
      </c>
    </row>
    <row r="59" spans="1:21" ht="34.15" hidden="1" customHeight="1" x14ac:dyDescent="0.2">
      <c r="A59" s="21">
        <v>58</v>
      </c>
      <c r="B59" s="21" t="s">
        <v>65</v>
      </c>
      <c r="C59" s="4" t="s">
        <v>23</v>
      </c>
      <c r="D59" s="28"/>
      <c r="E59" s="28"/>
      <c r="F59" s="21" t="s">
        <v>24</v>
      </c>
      <c r="G59" s="21">
        <v>2</v>
      </c>
      <c r="H59" s="21"/>
      <c r="I59" s="14">
        <v>880</v>
      </c>
      <c r="J59" s="14"/>
      <c r="K59" s="14"/>
      <c r="L59" s="14"/>
      <c r="M59" s="13" t="s">
        <v>169</v>
      </c>
      <c r="N59" s="21"/>
      <c r="O59" s="4" t="s">
        <v>115</v>
      </c>
      <c r="P59" s="13" t="s">
        <v>234</v>
      </c>
      <c r="Q59" s="21"/>
      <c r="R59" s="28">
        <f t="shared" si="0"/>
        <v>0</v>
      </c>
      <c r="S59" s="15"/>
      <c r="T59" s="21">
        <f t="shared" si="1"/>
        <v>0</v>
      </c>
      <c r="U59" s="21">
        <f t="shared" si="2"/>
        <v>0</v>
      </c>
    </row>
    <row r="60" spans="1:21" ht="34.15" hidden="1" customHeight="1" x14ac:dyDescent="0.2">
      <c r="A60" s="21">
        <v>59</v>
      </c>
      <c r="B60" s="21" t="s">
        <v>66</v>
      </c>
      <c r="C60" s="4" t="s">
        <v>23</v>
      </c>
      <c r="D60" s="28"/>
      <c r="E60" s="28"/>
      <c r="F60" s="21" t="s">
        <v>24</v>
      </c>
      <c r="G60" s="21">
        <v>2</v>
      </c>
      <c r="H60" s="21"/>
      <c r="I60" s="14">
        <v>1638.03</v>
      </c>
      <c r="J60" s="14"/>
      <c r="K60" s="14"/>
      <c r="L60" s="14"/>
      <c r="M60" s="13" t="s">
        <v>170</v>
      </c>
      <c r="N60" s="21"/>
      <c r="O60" s="4" t="s">
        <v>115</v>
      </c>
      <c r="P60" s="13" t="s">
        <v>202</v>
      </c>
      <c r="Q60" s="4"/>
      <c r="R60" s="28">
        <f t="shared" si="0"/>
        <v>0</v>
      </c>
      <c r="S60" s="15"/>
      <c r="T60" s="21">
        <f t="shared" si="1"/>
        <v>0</v>
      </c>
      <c r="U60" s="21">
        <f t="shared" si="2"/>
        <v>0</v>
      </c>
    </row>
    <row r="61" spans="1:21" ht="34.15" hidden="1" customHeight="1" x14ac:dyDescent="0.2">
      <c r="A61" s="21">
        <v>60</v>
      </c>
      <c r="B61" s="21" t="s">
        <v>67</v>
      </c>
      <c r="C61" s="4" t="s">
        <v>23</v>
      </c>
      <c r="D61" s="28"/>
      <c r="E61" s="28"/>
      <c r="F61" s="21" t="s">
        <v>24</v>
      </c>
      <c r="G61" s="21">
        <v>2</v>
      </c>
      <c r="H61" s="21"/>
      <c r="I61" s="14">
        <v>312.18</v>
      </c>
      <c r="J61" s="14"/>
      <c r="K61" s="14"/>
      <c r="L61" s="14"/>
      <c r="M61" s="13" t="s">
        <v>171</v>
      </c>
      <c r="N61" s="21"/>
      <c r="O61" s="4" t="s">
        <v>115</v>
      </c>
      <c r="P61" s="13" t="s">
        <v>235</v>
      </c>
      <c r="Q61" s="4"/>
      <c r="R61" s="28">
        <f t="shared" si="0"/>
        <v>0</v>
      </c>
      <c r="S61" s="15"/>
      <c r="T61" s="21">
        <f t="shared" si="1"/>
        <v>0</v>
      </c>
      <c r="U61" s="21">
        <f t="shared" si="2"/>
        <v>0</v>
      </c>
    </row>
    <row r="62" spans="1:21" ht="34.15" hidden="1" customHeight="1" x14ac:dyDescent="0.2">
      <c r="A62" s="21">
        <v>61</v>
      </c>
      <c r="B62" s="21" t="s">
        <v>68</v>
      </c>
      <c r="C62" s="4" t="s">
        <v>23</v>
      </c>
      <c r="D62" s="28"/>
      <c r="E62" s="28"/>
      <c r="F62" s="21" t="s">
        <v>24</v>
      </c>
      <c r="G62" s="21">
        <v>2</v>
      </c>
      <c r="H62" s="21"/>
      <c r="I62" s="14">
        <v>2880</v>
      </c>
      <c r="J62" s="14"/>
      <c r="K62" s="14"/>
      <c r="L62" s="14"/>
      <c r="M62" s="13" t="s">
        <v>172</v>
      </c>
      <c r="N62" s="21"/>
      <c r="O62" s="4" t="s">
        <v>115</v>
      </c>
      <c r="P62" s="13" t="s">
        <v>236</v>
      </c>
      <c r="Q62" s="4"/>
      <c r="R62" s="28">
        <f t="shared" si="0"/>
        <v>0</v>
      </c>
      <c r="S62" s="15"/>
      <c r="T62" s="21">
        <f t="shared" si="1"/>
        <v>0</v>
      </c>
      <c r="U62" s="21">
        <f t="shared" si="2"/>
        <v>0</v>
      </c>
    </row>
    <row r="63" spans="1:21" ht="34.15" hidden="1" customHeight="1" x14ac:dyDescent="0.2">
      <c r="A63" s="21">
        <v>62</v>
      </c>
      <c r="B63" s="21" t="s">
        <v>69</v>
      </c>
      <c r="C63" s="4" t="s">
        <v>23</v>
      </c>
      <c r="D63" s="28"/>
      <c r="E63" s="28"/>
      <c r="F63" s="21" t="s">
        <v>24</v>
      </c>
      <c r="G63" s="21">
        <v>2</v>
      </c>
      <c r="H63" s="21"/>
      <c r="I63" s="14">
        <v>1000</v>
      </c>
      <c r="J63" s="14"/>
      <c r="K63" s="14"/>
      <c r="L63" s="14"/>
      <c r="M63" s="13" t="s">
        <v>173</v>
      </c>
      <c r="N63" s="21"/>
      <c r="O63" s="4" t="s">
        <v>115</v>
      </c>
      <c r="P63" s="13" t="s">
        <v>237</v>
      </c>
      <c r="Q63" s="4"/>
      <c r="R63" s="28">
        <f t="shared" si="0"/>
        <v>0</v>
      </c>
      <c r="S63" s="15"/>
      <c r="T63" s="21">
        <f t="shared" si="1"/>
        <v>0</v>
      </c>
      <c r="U63" s="21">
        <f t="shared" si="2"/>
        <v>0</v>
      </c>
    </row>
    <row r="64" spans="1:21" ht="34.15" hidden="1" customHeight="1" x14ac:dyDescent="0.2">
      <c r="A64" s="21">
        <v>63</v>
      </c>
      <c r="B64" s="21" t="s">
        <v>70</v>
      </c>
      <c r="C64" s="4" t="s">
        <v>23</v>
      </c>
      <c r="D64" s="28"/>
      <c r="E64" s="28"/>
      <c r="F64" s="21" t="s">
        <v>24</v>
      </c>
      <c r="G64" s="21">
        <v>2</v>
      </c>
      <c r="H64" s="21"/>
      <c r="I64" s="14">
        <v>465.85</v>
      </c>
      <c r="J64" s="14"/>
      <c r="K64" s="14"/>
      <c r="L64" s="14"/>
      <c r="M64" s="13" t="s">
        <v>174</v>
      </c>
      <c r="N64" s="21"/>
      <c r="O64" s="4" t="s">
        <v>115</v>
      </c>
      <c r="P64" s="13" t="s">
        <v>238</v>
      </c>
      <c r="Q64" s="4"/>
      <c r="R64" s="28">
        <f t="shared" si="0"/>
        <v>0</v>
      </c>
      <c r="S64" s="15"/>
      <c r="T64" s="21">
        <f t="shared" si="1"/>
        <v>0</v>
      </c>
      <c r="U64" s="21">
        <f t="shared" si="2"/>
        <v>0</v>
      </c>
    </row>
    <row r="65" spans="1:21" ht="34.15" hidden="1" customHeight="1" x14ac:dyDescent="0.2">
      <c r="A65" s="21">
        <v>64</v>
      </c>
      <c r="B65" s="21" t="s">
        <v>71</v>
      </c>
      <c r="C65" s="4" t="s">
        <v>23</v>
      </c>
      <c r="D65" s="28"/>
      <c r="E65" s="28"/>
      <c r="F65" s="21" t="s">
        <v>24</v>
      </c>
      <c r="G65" s="21">
        <v>2</v>
      </c>
      <c r="H65" s="21"/>
      <c r="I65" s="14">
        <v>1500</v>
      </c>
      <c r="J65" s="14"/>
      <c r="K65" s="14"/>
      <c r="L65" s="14"/>
      <c r="M65" s="13" t="s">
        <v>175</v>
      </c>
      <c r="N65" s="21"/>
      <c r="O65" s="4" t="s">
        <v>115</v>
      </c>
      <c r="P65" s="13" t="s">
        <v>239</v>
      </c>
      <c r="Q65" s="4"/>
      <c r="R65" s="28">
        <f t="shared" si="0"/>
        <v>0</v>
      </c>
      <c r="S65" s="15"/>
      <c r="T65" s="21">
        <f t="shared" si="1"/>
        <v>0</v>
      </c>
      <c r="U65" s="21">
        <f t="shared" si="2"/>
        <v>0</v>
      </c>
    </row>
    <row r="66" spans="1:21" ht="34.15" hidden="1" customHeight="1" x14ac:dyDescent="0.2">
      <c r="A66" s="21">
        <v>65</v>
      </c>
      <c r="B66" s="21" t="s">
        <v>72</v>
      </c>
      <c r="C66" s="4" t="s">
        <v>23</v>
      </c>
      <c r="D66" s="28"/>
      <c r="E66" s="28"/>
      <c r="F66" s="21" t="s">
        <v>24</v>
      </c>
      <c r="G66" s="21">
        <v>2</v>
      </c>
      <c r="H66" s="21"/>
      <c r="I66" s="14">
        <v>1000</v>
      </c>
      <c r="J66" s="14"/>
      <c r="K66" s="14"/>
      <c r="L66" s="14"/>
      <c r="M66" s="13" t="s">
        <v>176</v>
      </c>
      <c r="N66" s="21"/>
      <c r="O66" s="4" t="s">
        <v>115</v>
      </c>
      <c r="P66" s="13" t="s">
        <v>240</v>
      </c>
      <c r="Q66" s="5"/>
      <c r="R66" s="28">
        <f t="shared" si="0"/>
        <v>0</v>
      </c>
      <c r="S66" s="15"/>
      <c r="T66" s="21">
        <f t="shared" si="1"/>
        <v>0</v>
      </c>
      <c r="U66" s="21">
        <f t="shared" si="2"/>
        <v>0</v>
      </c>
    </row>
    <row r="67" spans="1:21" ht="34.15" hidden="1" customHeight="1" x14ac:dyDescent="0.2">
      <c r="A67" s="21">
        <v>66</v>
      </c>
      <c r="B67" s="21" t="s">
        <v>73</v>
      </c>
      <c r="C67" s="4" t="s">
        <v>23</v>
      </c>
      <c r="D67" s="28"/>
      <c r="E67" s="28"/>
      <c r="F67" s="21" t="s">
        <v>24</v>
      </c>
      <c r="G67" s="21">
        <v>2</v>
      </c>
      <c r="H67" s="21"/>
      <c r="I67" s="14">
        <v>1500</v>
      </c>
      <c r="J67" s="14"/>
      <c r="K67" s="14"/>
      <c r="L67" s="14"/>
      <c r="M67" s="13" t="s">
        <v>177</v>
      </c>
      <c r="N67" s="21"/>
      <c r="O67" s="4" t="s">
        <v>115</v>
      </c>
      <c r="P67" s="13" t="s">
        <v>241</v>
      </c>
      <c r="Q67" s="21"/>
      <c r="R67" s="28">
        <f t="shared" ref="R67:R79" si="3">+D67</f>
        <v>0</v>
      </c>
      <c r="S67" s="15"/>
      <c r="T67" s="21">
        <f t="shared" ref="T67:T79" si="4">+S67-R67</f>
        <v>0</v>
      </c>
      <c r="U67" s="21">
        <f t="shared" si="2"/>
        <v>0</v>
      </c>
    </row>
    <row r="68" spans="1:21" ht="34.15" hidden="1" customHeight="1" x14ac:dyDescent="0.2">
      <c r="A68" s="21">
        <v>67</v>
      </c>
      <c r="B68" s="21" t="s">
        <v>74</v>
      </c>
      <c r="C68" s="4" t="s">
        <v>23</v>
      </c>
      <c r="D68" s="28"/>
      <c r="E68" s="28"/>
      <c r="F68" s="21" t="s">
        <v>24</v>
      </c>
      <c r="G68" s="21">
        <v>2</v>
      </c>
      <c r="H68" s="21"/>
      <c r="I68" s="14">
        <v>1496.21</v>
      </c>
      <c r="J68" s="14"/>
      <c r="K68" s="14"/>
      <c r="L68" s="14"/>
      <c r="M68" s="13" t="s">
        <v>178</v>
      </c>
      <c r="N68" s="21"/>
      <c r="O68" s="4" t="s">
        <v>115</v>
      </c>
      <c r="P68" s="13" t="s">
        <v>242</v>
      </c>
      <c r="Q68" s="21"/>
      <c r="R68" s="28">
        <f t="shared" si="3"/>
        <v>0</v>
      </c>
      <c r="S68" s="15"/>
      <c r="T68" s="21">
        <f t="shared" si="4"/>
        <v>0</v>
      </c>
      <c r="U68" s="21">
        <f t="shared" ref="U68:U79" si="5">T68*12/360</f>
        <v>0</v>
      </c>
    </row>
    <row r="69" spans="1:21" ht="34.15" hidden="1" customHeight="1" x14ac:dyDescent="0.2">
      <c r="A69" s="21">
        <v>68</v>
      </c>
      <c r="B69" s="21" t="s">
        <v>75</v>
      </c>
      <c r="C69" s="4" t="s">
        <v>23</v>
      </c>
      <c r="D69" s="28"/>
      <c r="E69" s="28"/>
      <c r="F69" s="21" t="s">
        <v>24</v>
      </c>
      <c r="G69" s="21">
        <v>2</v>
      </c>
      <c r="H69" s="21"/>
      <c r="I69" s="14">
        <v>1000</v>
      </c>
      <c r="J69" s="14"/>
      <c r="K69" s="14"/>
      <c r="L69" s="14"/>
      <c r="M69" s="13" t="s">
        <v>179</v>
      </c>
      <c r="N69" s="21"/>
      <c r="O69" s="4" t="s">
        <v>115</v>
      </c>
      <c r="P69" s="13" t="s">
        <v>243</v>
      </c>
      <c r="Q69" s="21"/>
      <c r="R69" s="28">
        <f t="shared" si="3"/>
        <v>0</v>
      </c>
      <c r="S69" s="15"/>
      <c r="T69" s="21">
        <f t="shared" si="4"/>
        <v>0</v>
      </c>
      <c r="U69" s="21">
        <f t="shared" si="5"/>
        <v>0</v>
      </c>
    </row>
    <row r="70" spans="1:21" ht="34.15" hidden="1" customHeight="1" x14ac:dyDescent="0.2">
      <c r="A70" s="21">
        <v>69</v>
      </c>
      <c r="B70" s="21" t="s">
        <v>76</v>
      </c>
      <c r="C70" s="4" t="s">
        <v>23</v>
      </c>
      <c r="D70" s="5"/>
      <c r="E70" s="5"/>
      <c r="F70" s="21" t="s">
        <v>24</v>
      </c>
      <c r="G70" s="21">
        <v>2</v>
      </c>
      <c r="H70" s="21"/>
      <c r="I70" s="14">
        <v>766.11</v>
      </c>
      <c r="J70" s="14"/>
      <c r="K70" s="14"/>
      <c r="L70" s="14"/>
      <c r="M70" s="13" t="s">
        <v>180</v>
      </c>
      <c r="N70" s="21"/>
      <c r="O70" s="4" t="s">
        <v>115</v>
      </c>
      <c r="P70" s="13" t="s">
        <v>244</v>
      </c>
      <c r="Q70" s="4"/>
      <c r="R70" s="28">
        <f t="shared" si="3"/>
        <v>0</v>
      </c>
      <c r="S70" s="15"/>
      <c r="T70" s="21">
        <f t="shared" si="4"/>
        <v>0</v>
      </c>
      <c r="U70" s="21">
        <f t="shared" si="5"/>
        <v>0</v>
      </c>
    </row>
    <row r="71" spans="1:21" ht="34.15" hidden="1" customHeight="1" x14ac:dyDescent="0.2">
      <c r="A71" s="21">
        <v>70</v>
      </c>
      <c r="B71" s="21" t="s">
        <v>77</v>
      </c>
      <c r="C71" s="4" t="s">
        <v>23</v>
      </c>
      <c r="D71" s="28"/>
      <c r="E71" s="28"/>
      <c r="F71" s="21" t="s">
        <v>24</v>
      </c>
      <c r="G71" s="21">
        <v>2</v>
      </c>
      <c r="H71" s="21"/>
      <c r="I71" s="17">
        <v>1500</v>
      </c>
      <c r="J71" s="14"/>
      <c r="K71" s="14"/>
      <c r="L71" s="14"/>
      <c r="M71" s="13" t="s">
        <v>181</v>
      </c>
      <c r="N71" s="21"/>
      <c r="O71" s="4" t="s">
        <v>115</v>
      </c>
      <c r="P71" s="13" t="s">
        <v>245</v>
      </c>
      <c r="Q71" s="21"/>
      <c r="R71" s="28">
        <f t="shared" si="3"/>
        <v>0</v>
      </c>
      <c r="S71" s="15"/>
      <c r="T71" s="21">
        <f t="shared" si="4"/>
        <v>0</v>
      </c>
      <c r="U71" s="21">
        <f t="shared" si="5"/>
        <v>0</v>
      </c>
    </row>
    <row r="72" spans="1:21" ht="34.15" hidden="1" customHeight="1" x14ac:dyDescent="0.2">
      <c r="A72" s="21">
        <v>71</v>
      </c>
      <c r="B72" s="21" t="s">
        <v>78</v>
      </c>
      <c r="C72" s="4" t="s">
        <v>23</v>
      </c>
      <c r="D72" s="28"/>
      <c r="E72" s="28"/>
      <c r="F72" s="21" t="s">
        <v>24</v>
      </c>
      <c r="G72" s="21">
        <v>2</v>
      </c>
      <c r="H72" s="21"/>
      <c r="I72" s="14">
        <v>3321.45</v>
      </c>
      <c r="J72" s="14"/>
      <c r="K72" s="14"/>
      <c r="L72" s="14"/>
      <c r="M72" s="13" t="s">
        <v>182</v>
      </c>
      <c r="N72" s="21"/>
      <c r="O72" s="4" t="s">
        <v>115</v>
      </c>
      <c r="P72" s="13" t="s">
        <v>246</v>
      </c>
      <c r="Q72" s="4"/>
      <c r="R72" s="28">
        <f t="shared" si="3"/>
        <v>0</v>
      </c>
      <c r="S72" s="15"/>
      <c r="T72" s="21">
        <f t="shared" si="4"/>
        <v>0</v>
      </c>
      <c r="U72" s="21">
        <f t="shared" si="5"/>
        <v>0</v>
      </c>
    </row>
    <row r="73" spans="1:21" ht="34.15" hidden="1" customHeight="1" x14ac:dyDescent="0.2">
      <c r="A73" s="21">
        <v>72</v>
      </c>
      <c r="B73" s="21" t="s">
        <v>79</v>
      </c>
      <c r="C73" s="4" t="s">
        <v>23</v>
      </c>
      <c r="D73" s="28"/>
      <c r="E73" s="28"/>
      <c r="F73" s="21" t="s">
        <v>24</v>
      </c>
      <c r="G73" s="21">
        <v>2</v>
      </c>
      <c r="H73" s="21"/>
      <c r="I73" s="14" t="s">
        <v>194</v>
      </c>
      <c r="J73" s="14"/>
      <c r="K73" s="14"/>
      <c r="L73" s="14"/>
      <c r="M73" s="13" t="s">
        <v>183</v>
      </c>
      <c r="N73" s="21"/>
      <c r="O73" s="4" t="s">
        <v>115</v>
      </c>
      <c r="P73" s="13" t="s">
        <v>247</v>
      </c>
      <c r="Q73" s="4"/>
      <c r="R73" s="28">
        <f t="shared" si="3"/>
        <v>0</v>
      </c>
      <c r="S73" s="15"/>
      <c r="T73" s="21">
        <f t="shared" si="4"/>
        <v>0</v>
      </c>
      <c r="U73" s="21">
        <f t="shared" si="5"/>
        <v>0</v>
      </c>
    </row>
    <row r="74" spans="1:21" ht="34.15" hidden="1" customHeight="1" x14ac:dyDescent="0.2">
      <c r="A74" s="21">
        <v>73</v>
      </c>
      <c r="B74" s="21" t="s">
        <v>80</v>
      </c>
      <c r="C74" s="4" t="s">
        <v>23</v>
      </c>
      <c r="D74" s="28"/>
      <c r="E74" s="28"/>
      <c r="F74" s="21" t="s">
        <v>24</v>
      </c>
      <c r="G74" s="21">
        <v>2</v>
      </c>
      <c r="H74" s="21"/>
      <c r="I74" s="14">
        <v>3630</v>
      </c>
      <c r="J74" s="14"/>
      <c r="K74" s="14"/>
      <c r="L74" s="14"/>
      <c r="M74" s="13" t="s">
        <v>184</v>
      </c>
      <c r="N74" s="21"/>
      <c r="O74" s="4" t="s">
        <v>115</v>
      </c>
      <c r="P74" s="13" t="s">
        <v>248</v>
      </c>
      <c r="Q74" s="4"/>
      <c r="R74" s="28">
        <f t="shared" si="3"/>
        <v>0</v>
      </c>
      <c r="S74" s="16"/>
      <c r="T74" s="21">
        <f t="shared" si="4"/>
        <v>0</v>
      </c>
      <c r="U74" s="21">
        <f t="shared" si="5"/>
        <v>0</v>
      </c>
    </row>
    <row r="75" spans="1:21" ht="34.15" hidden="1" customHeight="1" x14ac:dyDescent="0.2">
      <c r="A75" s="21">
        <v>74</v>
      </c>
      <c r="B75" s="21" t="s">
        <v>81</v>
      </c>
      <c r="C75" s="4" t="s">
        <v>23</v>
      </c>
      <c r="D75" s="28"/>
      <c r="E75" s="28"/>
      <c r="F75" s="21" t="s">
        <v>24</v>
      </c>
      <c r="G75" s="21">
        <v>2</v>
      </c>
      <c r="H75" s="21"/>
      <c r="I75" s="14">
        <v>385.15</v>
      </c>
      <c r="J75" s="14"/>
      <c r="K75" s="14"/>
      <c r="L75" s="14"/>
      <c r="M75" s="13" t="s">
        <v>185</v>
      </c>
      <c r="N75" s="21"/>
      <c r="O75" s="4" t="s">
        <v>115</v>
      </c>
      <c r="P75" s="13" t="s">
        <v>249</v>
      </c>
      <c r="Q75" s="4"/>
      <c r="R75" s="28">
        <f t="shared" si="3"/>
        <v>0</v>
      </c>
      <c r="S75" s="15"/>
      <c r="T75" s="21">
        <f t="shared" si="4"/>
        <v>0</v>
      </c>
      <c r="U75" s="21">
        <f t="shared" si="5"/>
        <v>0</v>
      </c>
    </row>
    <row r="76" spans="1:21" ht="34.15" hidden="1" customHeight="1" x14ac:dyDescent="0.2">
      <c r="A76" s="21">
        <v>75</v>
      </c>
      <c r="B76" s="21" t="s">
        <v>82</v>
      </c>
      <c r="C76" s="4" t="s">
        <v>23</v>
      </c>
      <c r="D76" s="28"/>
      <c r="E76" s="28"/>
      <c r="F76" s="21" t="s">
        <v>24</v>
      </c>
      <c r="G76" s="21">
        <v>2</v>
      </c>
      <c r="H76" s="21"/>
      <c r="I76" s="14">
        <v>1000</v>
      </c>
      <c r="J76" s="17"/>
      <c r="K76" s="14"/>
      <c r="L76" s="14"/>
      <c r="M76" s="13" t="s">
        <v>186</v>
      </c>
      <c r="N76" s="21"/>
      <c r="O76" s="4" t="s">
        <v>115</v>
      </c>
      <c r="P76" s="29" t="s">
        <v>250</v>
      </c>
      <c r="Q76" s="4"/>
      <c r="R76" s="28">
        <f t="shared" si="3"/>
        <v>0</v>
      </c>
      <c r="S76" s="15"/>
      <c r="T76" s="21">
        <f t="shared" si="4"/>
        <v>0</v>
      </c>
      <c r="U76" s="21">
        <f t="shared" si="5"/>
        <v>0</v>
      </c>
    </row>
    <row r="77" spans="1:21" ht="34.15" customHeight="1" x14ac:dyDescent="0.2">
      <c r="A77" s="21">
        <v>76</v>
      </c>
      <c r="B77" s="21" t="s">
        <v>83</v>
      </c>
      <c r="C77" s="4" t="s">
        <v>23</v>
      </c>
      <c r="D77" s="5">
        <v>44922</v>
      </c>
      <c r="E77" s="5">
        <v>44922</v>
      </c>
      <c r="F77" s="21" t="s">
        <v>24</v>
      </c>
      <c r="G77" s="21">
        <v>2</v>
      </c>
      <c r="H77" s="21"/>
      <c r="I77" s="14">
        <v>5000</v>
      </c>
      <c r="J77" s="14">
        <v>5000</v>
      </c>
      <c r="K77" s="14">
        <v>0</v>
      </c>
      <c r="L77" s="14">
        <v>5000</v>
      </c>
      <c r="M77" s="13" t="s">
        <v>187</v>
      </c>
      <c r="N77" s="21"/>
      <c r="O77" s="4" t="s">
        <v>115</v>
      </c>
      <c r="P77" s="13" t="s">
        <v>251</v>
      </c>
      <c r="Q77" s="4" t="s">
        <v>370</v>
      </c>
      <c r="R77" s="28">
        <f>+D77</f>
        <v>44922</v>
      </c>
      <c r="S77" s="15">
        <v>45287</v>
      </c>
      <c r="T77" s="21">
        <f t="shared" si="4"/>
        <v>365</v>
      </c>
      <c r="U77" s="21">
        <f t="shared" si="5"/>
        <v>12.166666666666666</v>
      </c>
    </row>
    <row r="78" spans="1:21" ht="34.15" hidden="1" customHeight="1" x14ac:dyDescent="0.2">
      <c r="A78" s="21">
        <v>77</v>
      </c>
      <c r="B78" s="21" t="s">
        <v>84</v>
      </c>
      <c r="C78" s="10" t="s">
        <v>23</v>
      </c>
      <c r="D78" s="28"/>
      <c r="E78" s="28"/>
      <c r="F78" s="8" t="s">
        <v>24</v>
      </c>
      <c r="G78" s="8">
        <v>2</v>
      </c>
      <c r="H78" s="21"/>
      <c r="I78" s="14">
        <v>3502.95</v>
      </c>
      <c r="J78" s="14"/>
      <c r="K78" s="14"/>
      <c r="L78" s="14"/>
      <c r="M78" s="13" t="s">
        <v>188</v>
      </c>
      <c r="N78" s="21"/>
      <c r="O78" s="10" t="s">
        <v>115</v>
      </c>
      <c r="P78" s="13" t="s">
        <v>197</v>
      </c>
      <c r="Q78" s="4"/>
      <c r="R78" s="28">
        <f t="shared" si="3"/>
        <v>0</v>
      </c>
      <c r="S78" s="15"/>
      <c r="T78" s="21">
        <f t="shared" si="4"/>
        <v>0</v>
      </c>
      <c r="U78" s="8">
        <f t="shared" si="5"/>
        <v>0</v>
      </c>
    </row>
    <row r="79" spans="1:21" ht="34.15" hidden="1" customHeight="1" x14ac:dyDescent="0.2">
      <c r="A79" s="21">
        <v>78</v>
      </c>
      <c r="B79" s="21" t="s">
        <v>85</v>
      </c>
      <c r="C79" s="10" t="s">
        <v>23</v>
      </c>
      <c r="D79" s="28"/>
      <c r="E79" s="28"/>
      <c r="F79" s="8" t="s">
        <v>24</v>
      </c>
      <c r="G79" s="8">
        <v>2</v>
      </c>
      <c r="H79" s="21"/>
      <c r="I79" s="14">
        <v>1500</v>
      </c>
      <c r="J79" s="14"/>
      <c r="K79" s="14"/>
      <c r="L79" s="14"/>
      <c r="M79" s="13" t="s">
        <v>189</v>
      </c>
      <c r="N79" s="21"/>
      <c r="O79" s="10" t="s">
        <v>115</v>
      </c>
      <c r="P79" s="13" t="s">
        <v>252</v>
      </c>
      <c r="Q79" s="21"/>
      <c r="R79" s="28">
        <f t="shared" si="3"/>
        <v>0</v>
      </c>
      <c r="S79" s="15"/>
      <c r="T79" s="21">
        <f t="shared" si="4"/>
        <v>0</v>
      </c>
      <c r="U79" s="8">
        <f t="shared" si="5"/>
        <v>0</v>
      </c>
    </row>
    <row r="80" spans="1:21" ht="24.6" customHeight="1" x14ac:dyDescent="0.2"/>
    <row r="81" ht="10.9" customHeight="1" x14ac:dyDescent="0.2"/>
    <row r="82" ht="10.15" customHeight="1" x14ac:dyDescent="0.2"/>
    <row r="83" ht="10.9" customHeight="1" x14ac:dyDescent="0.2"/>
    <row r="84" ht="11.45" customHeight="1" x14ac:dyDescent="0.2"/>
  </sheetData>
  <mergeCells count="1">
    <mergeCell ref="W4:X4"/>
  </mergeCells>
  <phoneticPr fontId="2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5744CF637A743BDB6FA24376EDDAD" ma:contentTypeVersion="9" ma:contentTypeDescription="Create a new document." ma:contentTypeScope="" ma:versionID="1956131db01ba9b06433b1b6b221ae8a">
  <xsd:schema xmlns:xsd="http://www.w3.org/2001/XMLSchema" xmlns:xs="http://www.w3.org/2001/XMLSchema" xmlns:p="http://schemas.microsoft.com/office/2006/metadata/properties" xmlns:ns2="703d93a6-4ef3-48e5-881f-301abdbe819d" xmlns:ns3="21597ede-fdc5-40ba-9438-137cce8cb437" targetNamespace="http://schemas.microsoft.com/office/2006/metadata/properties" ma:root="true" ma:fieldsID="8b9f3ca5c4f87d187d1a774bc55d29f3" ns2:_="" ns3:_="">
    <xsd:import namespace="703d93a6-4ef3-48e5-881f-301abdbe819d"/>
    <xsd:import namespace="21597ede-fdc5-40ba-9438-137cce8cb4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d93a6-4ef3-48e5-881f-301abdbe81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597ede-fdc5-40ba-9438-137cce8cb4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4bc084-4197-48c4-ac50-2e9a86c696d8}" ma:internalName="TaxCatchAll" ma:showField="CatchAllData" ma:web="21597ede-fdc5-40ba-9438-137cce8cb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597ede-fdc5-40ba-9438-137cce8cb437" xsi:nil="true"/>
    <lcf76f155ced4ddcb4097134ff3c332f xmlns="703d93a6-4ef3-48e5-881f-301abdbe81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08BA4E-A4F2-42DA-A48C-EC32F8389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d93a6-4ef3-48e5-881f-301abdbe819d"/>
    <ds:schemaRef ds:uri="21597ede-fdc5-40ba-9438-137cce8c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1578E-17AC-44FB-9184-AD792AEC9197}">
  <ds:schemaRefs>
    <ds:schemaRef ds:uri="http://schemas.microsoft.com/sharepoint/v3/contenttype/forms"/>
  </ds:schemaRefs>
</ds:datastoreItem>
</file>

<file path=customXml/itemProps3.xml><?xml version="1.0" encoding="utf-8"?>
<ds:datastoreItem xmlns:ds="http://schemas.openxmlformats.org/officeDocument/2006/customXml" ds:itemID="{054AD6B9-9D9A-4956-8EFE-F2F56BF86282}">
  <ds:schemaRefs>
    <ds:schemaRef ds:uri="http://schemas.microsoft.com/office/2006/metadata/properties"/>
    <ds:schemaRef ds:uri="http://schemas.microsoft.com/office/infopath/2007/PartnerControls"/>
    <ds:schemaRef ds:uri="21597ede-fdc5-40ba-9438-137cce8cb437"/>
    <ds:schemaRef ds:uri="703d93a6-4ef3-48e5-881f-301abdbe81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vt:lpstr>
      <vt:lpstr>Convenios</vt:lpstr>
      <vt:lpstr>Contratos menores</vt:lpstr>
    </vt:vector>
  </TitlesOfParts>
  <Company>Instituto de Credito Oficial Paseo del Prado 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Sanchez Martin</dc:creator>
  <cp:lastModifiedBy>Mar Rodriguez Laso</cp:lastModifiedBy>
  <dcterms:created xsi:type="dcterms:W3CDTF">2020-02-13T14:40:17Z</dcterms:created>
  <dcterms:modified xsi:type="dcterms:W3CDTF">2023-03-01T12:51:42Z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2021-05-10T08:50:34Z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3921d461-c16a-4d80-9525-00177b45e423</vt:lpwstr>
  </property>
  <property fmtid="{D5CDD505-2E9C-101B-9397-08002B2CF9AE}" pid="8" name="MSIP_Label_ea60d57e-af5b-4752-ac57-3e4f28ca11dc_ContentBits">
    <vt:lpwstr>0</vt:lpwstr>
  </property>
  <property fmtid="{D5CDD505-2E9C-101B-9397-08002B2CF9AE}" pid="9" name="ContentTypeId">
    <vt:lpwstr>0x01010011C5744CF637A743BDB6FA24376EDDAD</vt:lpwstr>
  </property>
  <property fmtid="{D5CDD505-2E9C-101B-9397-08002B2CF9AE}" pid="10" name="MediaServiceImageTags">
    <vt:lpwstr/>
  </property>
</Properties>
</file>